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russia\GERENCIA DE SEGURANÇA\DOSE\3. CONTROLE E ESTRATÉGIA\LOGÍSTICA - DOSE\RELATORIOS_MENSAIS\PORTAL DA TRANSPARÊNCIA\ARQUIVOS SERGIO\"/>
    </mc:Choice>
  </mc:AlternateContent>
  <bookViews>
    <workbookView xWindow="0" yWindow="0" windowWidth="21600" windowHeight="9075" tabRatio="987"/>
  </bookViews>
  <sheets>
    <sheet name="SMS- DENÚNCIA" sheetId="8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A35" i="8" l="1"/>
  <c r="Q36" i="8" l="1"/>
  <c r="P36" i="8"/>
  <c r="K36" i="8" l="1"/>
  <c r="N36" i="8"/>
  <c r="O36" i="8"/>
  <c r="R36" i="8"/>
  <c r="S35" i="8" s="1"/>
  <c r="S36" i="8"/>
  <c r="T36" i="8"/>
  <c r="U36" i="8"/>
  <c r="V36" i="8"/>
  <c r="W36" i="8"/>
  <c r="X36" i="8"/>
  <c r="Y36" i="8"/>
  <c r="Z36" i="8"/>
  <c r="AA36" i="8"/>
  <c r="AB36" i="8"/>
  <c r="AC36" i="8"/>
  <c r="AD36" i="8"/>
  <c r="AE36" i="8"/>
  <c r="AF36" i="8"/>
  <c r="AG36" i="8"/>
  <c r="J36" i="8"/>
  <c r="H12" i="8" l="1"/>
  <c r="H13" i="8"/>
  <c r="H14" i="8"/>
  <c r="H15" i="8"/>
  <c r="H16" i="8"/>
  <c r="H17" i="8"/>
  <c r="H18" i="8"/>
  <c r="H19" i="8"/>
  <c r="H20" i="8"/>
  <c r="H21" i="8"/>
  <c r="H22" i="8"/>
  <c r="H23" i="8"/>
  <c r="H24" i="8"/>
  <c r="H25" i="8"/>
  <c r="H26" i="8"/>
  <c r="H27" i="8"/>
  <c r="H28" i="8"/>
  <c r="H29" i="8"/>
  <c r="H35" i="8"/>
  <c r="G12" i="8" l="1"/>
  <c r="G13" i="8"/>
  <c r="G14" i="8"/>
  <c r="G15" i="8"/>
  <c r="G16" i="8"/>
  <c r="G17" i="8"/>
  <c r="G18" i="8"/>
  <c r="G19" i="8"/>
  <c r="G20" i="8"/>
  <c r="G25" i="8"/>
  <c r="G35" i="8"/>
  <c r="G11" i="8"/>
  <c r="E35" i="8"/>
  <c r="G36" i="8" l="1"/>
  <c r="E12" i="8"/>
  <c r="E14" i="8"/>
  <c r="E15" i="8"/>
  <c r="E16" i="8"/>
  <c r="E17" i="8"/>
  <c r="E18" i="8"/>
  <c r="E19" i="8"/>
  <c r="E20" i="8"/>
  <c r="E21" i="8"/>
  <c r="E25" i="8"/>
  <c r="E11" i="8"/>
  <c r="C12" i="8"/>
  <c r="C13" i="8"/>
  <c r="C14" i="8"/>
  <c r="C15" i="8"/>
  <c r="C16" i="8"/>
  <c r="C17" i="8"/>
  <c r="C18" i="8"/>
  <c r="C19" i="8"/>
  <c r="C20" i="8"/>
  <c r="C21" i="8"/>
  <c r="C22" i="8"/>
  <c r="C23" i="8"/>
  <c r="C24" i="8"/>
  <c r="C25" i="8"/>
  <c r="C35" i="8"/>
  <c r="C11" i="8"/>
  <c r="C36" i="8" l="1"/>
  <c r="E36" i="8"/>
  <c r="M36" i="8"/>
  <c r="H11" i="8"/>
  <c r="L36" i="8"/>
  <c r="H36" i="8" s="1"/>
  <c r="I25" i="8" s="1"/>
  <c r="I18" i="8" l="1"/>
  <c r="I16" i="8"/>
  <c r="I23" i="8"/>
  <c r="I19" i="8"/>
  <c r="I26" i="8"/>
  <c r="I17" i="8"/>
  <c r="I13" i="8"/>
  <c r="I15" i="8"/>
  <c r="I11" i="8"/>
  <c r="I35" i="8"/>
  <c r="I14" i="8"/>
  <c r="I20" i="8"/>
  <c r="I21" i="8"/>
  <c r="I24" i="8"/>
  <c r="I12" i="8"/>
  <c r="I22" i="8"/>
  <c r="I36" i="8" l="1"/>
</calcChain>
</file>

<file path=xl/sharedStrings.xml><?xml version="1.0" encoding="utf-8"?>
<sst xmlns="http://schemas.openxmlformats.org/spreadsheetml/2006/main" count="46" uniqueCount="44">
  <si>
    <t>CLASSIFICAÇÃO</t>
  </si>
  <si>
    <t>POLUIÇÃO SONORA</t>
  </si>
  <si>
    <t>AMBULANTE</t>
  </si>
  <si>
    <t>PREGAÇÃO</t>
  </si>
  <si>
    <t>ENTORPECENTE</t>
  </si>
  <si>
    <t>PEDINTE / MENDICÂNCIA</t>
  </si>
  <si>
    <t>BEBIDA ALCÓOLICA / EMBRIAGUEZ</t>
  </si>
  <si>
    <t>FUMANTE</t>
  </si>
  <si>
    <t>OUTROS</t>
  </si>
  <si>
    <t>TOTAL GERAL</t>
  </si>
  <si>
    <t>TEMPERATURA - AR/VENTIL. LIG/DESLIG</t>
  </si>
  <si>
    <t>TEMPERATURA - AR/ VENTILADO REGULAR</t>
  </si>
  <si>
    <t>FALHA OU PROBLEMA OPER OU MANUT</t>
  </si>
  <si>
    <t>LIXO / SUJEIRA / VÔMITO</t>
  </si>
  <si>
    <t>CIRCULAÇÃO - PROBLEMA/ATRASO</t>
  </si>
  <si>
    <t>BILHETE OU PASSE</t>
  </si>
  <si>
    <t>INDIVÍDUO / SITUAÇÃO SUSPEITA</t>
  </si>
  <si>
    <t>-</t>
  </si>
  <si>
    <t>COMPORTAMENTO INADEQUADO USUÁRIO</t>
  </si>
  <si>
    <t>CIRCULAÇÃO - RECLAMAÇÃO</t>
  </si>
  <si>
    <t>DESINTELIGÊNCIA / AGRESSÃO</t>
  </si>
  <si>
    <t>FURTO / ROUBO</t>
  </si>
  <si>
    <t>ACUMULADO</t>
  </si>
  <si>
    <t xml:space="preserve">SMS DENÚNCIA  </t>
  </si>
  <si>
    <t>MOTIVOS</t>
  </si>
  <si>
    <t>SMS + SAU</t>
  </si>
  <si>
    <t>MAL SÚBITO/ ACIDENTES/ ATENDIMENTO</t>
  </si>
  <si>
    <t>Obs: foram consideradas (classificadas) as reclamações que refletem em 1% ou mais em relação ao total geral. Demais estão na classificação "outros".</t>
  </si>
  <si>
    <t>ANIMAL/INSETO - VIA/ ESTAÇÃO/ TREM</t>
  </si>
  <si>
    <t>jan/20 %</t>
  </si>
  <si>
    <t>fev/20 %</t>
  </si>
  <si>
    <t>mar/20 %</t>
  </si>
  <si>
    <t>abr/20 %</t>
  </si>
  <si>
    <t>mai/20 %</t>
  </si>
  <si>
    <t>jun/20 %</t>
  </si>
  <si>
    <t>jul/20 %</t>
  </si>
  <si>
    <t>ago/20 %</t>
  </si>
  <si>
    <t>set/20 %</t>
  </si>
  <si>
    <t>out/20 %</t>
  </si>
  <si>
    <t>nov/20 %</t>
  </si>
  <si>
    <t>dez/20 %</t>
  </si>
  <si>
    <t>ATO OBSCENO</t>
  </si>
  <si>
    <t>IRREGULARIDADE C/EMPREG CONTRATADO</t>
  </si>
  <si>
    <t>MÁSCARA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</si>
</sst>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0"/>
      <name val="Verdana"/>
      <family val="2"/>
    </font>
    <font>
      <b/>
      <sz val="10"/>
      <color theme="0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52">
    <xf numFmtId="0" fontId="0" fillId="0" borderId="0" xfId="0"/>
    <xf numFmtId="0" fontId="2" fillId="5" borderId="0" xfId="0" applyFont="1" applyFill="1"/>
    <xf numFmtId="0" fontId="2" fillId="5" borderId="0" xfId="0" applyFont="1" applyFill="1" applyAlignment="1">
      <alignment horizontal="center"/>
    </xf>
    <xf numFmtId="0" fontId="2" fillId="0" borderId="0" xfId="0" applyFont="1"/>
    <xf numFmtId="0" fontId="3" fillId="5" borderId="0" xfId="0" applyFont="1" applyFill="1" applyAlignment="1">
      <alignment horizontal="center" vertical="center"/>
    </xf>
    <xf numFmtId="0" fontId="3" fillId="5" borderId="0" xfId="0" applyFont="1" applyFill="1" applyAlignment="1">
      <alignment horizontal="center"/>
    </xf>
    <xf numFmtId="0" fontId="4" fillId="4" borderId="1" xfId="0" applyFont="1" applyFill="1" applyBorder="1"/>
    <xf numFmtId="9" fontId="4" fillId="4" borderId="1" xfId="0" applyNumberFormat="1" applyFont="1" applyFill="1" applyBorder="1"/>
    <xf numFmtId="0" fontId="4" fillId="4" borderId="1" xfId="0" applyFont="1" applyFill="1" applyBorder="1" applyAlignment="1">
      <alignment horizontal="center"/>
    </xf>
    <xf numFmtId="9" fontId="4" fillId="4" borderId="1" xfId="0" applyNumberFormat="1" applyFont="1" applyFill="1" applyBorder="1" applyAlignment="1">
      <alignment horizontal="center"/>
    </xf>
    <xf numFmtId="17" fontId="4" fillId="4" borderId="1" xfId="0" applyNumberFormat="1" applyFont="1" applyFill="1" applyBorder="1" applyAlignment="1">
      <alignment horizontal="center"/>
    </xf>
    <xf numFmtId="17" fontId="4" fillId="4" borderId="1" xfId="0" applyNumberFormat="1" applyFont="1" applyFill="1" applyBorder="1"/>
    <xf numFmtId="0" fontId="2" fillId="0" borderId="1" xfId="0" applyFont="1" applyFill="1" applyBorder="1"/>
    <xf numFmtId="10" fontId="2" fillId="0" borderId="1" xfId="1" applyNumberFormat="1" applyFont="1" applyFill="1" applyBorder="1"/>
    <xf numFmtId="0" fontId="2" fillId="0" borderId="1" xfId="0" applyFont="1" applyFill="1" applyBorder="1" applyAlignment="1">
      <alignment horizontal="center"/>
    </xf>
    <xf numFmtId="10" fontId="2" fillId="0" borderId="1" xfId="1" applyNumberFormat="1" applyFont="1" applyFill="1" applyBorder="1" applyAlignment="1">
      <alignment horizontal="center"/>
    </xf>
    <xf numFmtId="0" fontId="2" fillId="3" borderId="1" xfId="0" applyFont="1" applyFill="1" applyBorder="1"/>
    <xf numFmtId="10" fontId="2" fillId="3" borderId="1" xfId="1" applyNumberFormat="1" applyFont="1" applyFill="1" applyBorder="1"/>
    <xf numFmtId="0" fontId="2" fillId="0" borderId="1" xfId="0" applyFont="1" applyBorder="1"/>
    <xf numFmtId="0" fontId="2" fillId="2" borderId="1" xfId="0" applyFont="1" applyFill="1" applyBorder="1" applyAlignment="1">
      <alignment horizontal="center"/>
    </xf>
    <xf numFmtId="0" fontId="5" fillId="0" borderId="1" xfId="0" applyFont="1" applyBorder="1"/>
    <xf numFmtId="0" fontId="5" fillId="0" borderId="1" xfId="0" applyFont="1" applyFill="1" applyBorder="1"/>
    <xf numFmtId="10" fontId="5" fillId="0" borderId="1" xfId="0" applyNumberFormat="1" applyFont="1" applyFill="1" applyBorder="1"/>
    <xf numFmtId="0" fontId="5" fillId="0" borderId="1" xfId="0" applyFont="1" applyFill="1" applyBorder="1" applyAlignment="1">
      <alignment horizontal="center"/>
    </xf>
    <xf numFmtId="10" fontId="5" fillId="0" borderId="1" xfId="1" applyNumberFormat="1" applyFont="1" applyFill="1" applyBorder="1" applyAlignment="1">
      <alignment horizontal="center"/>
    </xf>
    <xf numFmtId="0" fontId="5" fillId="3" borderId="1" xfId="0" applyFont="1" applyFill="1" applyBorder="1"/>
    <xf numFmtId="10" fontId="5" fillId="3" borderId="1" xfId="1" applyNumberFormat="1" applyFont="1" applyFill="1" applyBorder="1"/>
    <xf numFmtId="0" fontId="2" fillId="0" borderId="0" xfId="0" applyFont="1" applyAlignment="1">
      <alignment horizontal="center"/>
    </xf>
    <xf numFmtId="0" fontId="2" fillId="0" borderId="0" xfId="0" applyFont="1" applyBorder="1" applyAlignment="1">
      <alignment horizontal="center"/>
    </xf>
    <xf numFmtId="10" fontId="2" fillId="0" borderId="0" xfId="0" applyNumberFormat="1" applyFont="1"/>
    <xf numFmtId="10" fontId="2" fillId="0" borderId="0" xfId="1" applyNumberFormat="1" applyFont="1"/>
    <xf numFmtId="0" fontId="5" fillId="0" borderId="0" xfId="0" applyFont="1"/>
    <xf numFmtId="0" fontId="5" fillId="3" borderId="0" xfId="0" applyFont="1" applyFill="1" applyAlignment="1"/>
    <xf numFmtId="9" fontId="5" fillId="0" borderId="1" xfId="1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vertical="center"/>
    </xf>
    <xf numFmtId="10" fontId="2" fillId="0" borderId="1" xfId="1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9" fontId="2" fillId="0" borderId="1" xfId="1" applyFont="1" applyBorder="1" applyAlignment="1">
      <alignment horizontal="center" vertical="center"/>
    </xf>
    <xf numFmtId="10" fontId="2" fillId="0" borderId="1" xfId="1" applyNumberFormat="1" applyFont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10" fontId="2" fillId="0" borderId="3" xfId="0" applyNumberFormat="1" applyFont="1" applyFill="1" applyBorder="1" applyAlignment="1">
      <alignment horizontal="center" vertical="center" wrapText="1"/>
    </xf>
    <xf numFmtId="10" fontId="2" fillId="2" borderId="1" xfId="0" applyNumberFormat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9" fontId="2" fillId="0" borderId="1" xfId="0" applyNumberFormat="1" applyFont="1" applyBorder="1" applyAlignment="1">
      <alignment horizontal="center" vertical="center"/>
    </xf>
    <xf numFmtId="10" fontId="2" fillId="0" borderId="4" xfId="1" applyNumberFormat="1" applyFont="1" applyBorder="1" applyAlignment="1">
      <alignment horizontal="center" vertical="center"/>
    </xf>
    <xf numFmtId="9" fontId="2" fillId="2" borderId="1" xfId="1" applyFont="1" applyFill="1" applyBorder="1" applyAlignment="1">
      <alignment horizontal="center"/>
    </xf>
    <xf numFmtId="0" fontId="2" fillId="0" borderId="0" xfId="0" applyFont="1" applyFill="1"/>
    <xf numFmtId="9" fontId="2" fillId="0" borderId="0" xfId="1" applyFont="1"/>
    <xf numFmtId="10" fontId="2" fillId="0" borderId="1" xfId="0" applyNumberFormat="1" applyFont="1" applyBorder="1" applyAlignment="1">
      <alignment horizontal="center" vertical="center"/>
    </xf>
    <xf numFmtId="0" fontId="4" fillId="4" borderId="1" xfId="0" applyFont="1" applyFill="1" applyBorder="1" applyAlignment="1">
      <alignment horizontal="center"/>
    </xf>
    <xf numFmtId="0" fontId="2" fillId="5" borderId="0" xfId="0" applyFont="1" applyFill="1" applyAlignment="1">
      <alignment horizontal="center"/>
    </xf>
  </cellXfs>
  <cellStyles count="2">
    <cellStyle name="Normal" xfId="0" builtinId="0"/>
    <cellStyle name="Porcentagem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19050</xdr:colOff>
      <xdr:row>2</xdr:row>
      <xdr:rowOff>0</xdr:rowOff>
    </xdr:from>
    <xdr:to>
      <xdr:col>23</xdr:col>
      <xdr:colOff>287242</xdr:colOff>
      <xdr:row>6</xdr:row>
      <xdr:rowOff>284805</xdr:rowOff>
    </xdr:to>
    <xdr:grpSp>
      <xdr:nvGrpSpPr>
        <xdr:cNvPr id="2" name="Grupo 1"/>
        <xdr:cNvGrpSpPr/>
      </xdr:nvGrpSpPr>
      <xdr:grpSpPr>
        <a:xfrm>
          <a:off x="4698724" y="331304"/>
          <a:ext cx="4682822" cy="823589"/>
          <a:chOff x="1885487" y="2348880"/>
          <a:chExt cx="5573617" cy="1046805"/>
        </a:xfrm>
      </xdr:grpSpPr>
      <xdr:pic>
        <xdr:nvPicPr>
          <xdr:cNvPr id="3" name="Picture 11">
            <a:extLst>
              <a:ext uri="{FF2B5EF4-FFF2-40B4-BE49-F238E27FC236}">
                <a16:creationId xmlns:lc="http://schemas.openxmlformats.org/drawingml/2006/lockedCanvas" xmlns:a16="http://schemas.microsoft.com/office/drawing/2014/main" xmlns="" xmlns:p="http://schemas.openxmlformats.org/presentationml/2006/main" xmlns:r="http://schemas.openxmlformats.org/officeDocument/2006/relationships" id="{C4932733-DE66-A844-89AA-0043C6E3F759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l="16138" t="33313" r="16138" b="32200"/>
          <a:stretch/>
        </xdr:blipFill>
        <xdr:spPr>
          <a:xfrm>
            <a:off x="4644008" y="2348880"/>
            <a:ext cx="2815096" cy="1014744"/>
          </a:xfrm>
          <a:prstGeom prst="rect">
            <a:avLst/>
          </a:prstGeom>
        </xdr:spPr>
      </xdr:pic>
      <xdr:pic>
        <xdr:nvPicPr>
          <xdr:cNvPr id="4" name="Imagem 3"/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biLevel thresh="25000"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885487" y="2792902"/>
            <a:ext cx="2079044" cy="602783"/>
          </a:xfrm>
          <a:prstGeom prst="rect">
            <a:avLst/>
          </a:prstGeom>
        </xdr:spPr>
      </xdr:pic>
    </xdr:grpSp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41"/>
  <sheetViews>
    <sheetView showGridLines="0" tabSelected="1" zoomScale="115" zoomScaleNormal="115" workbookViewId="0">
      <pane ySplit="10" topLeftCell="A11" activePane="bottomLeft" state="frozen"/>
      <selection pane="bottomLeft" activeCell="AH31" sqref="AH31"/>
    </sheetView>
  </sheetViews>
  <sheetFormatPr defaultRowHeight="12.75" x14ac:dyDescent="0.2"/>
  <cols>
    <col min="1" max="1" width="35" style="3" bestFit="1" customWidth="1"/>
    <col min="2" max="2" width="6" style="3" hidden="1" customWidth="1"/>
    <col min="3" max="3" width="7.7109375" style="3" hidden="1" customWidth="1"/>
    <col min="4" max="4" width="6" style="3" hidden="1" customWidth="1"/>
    <col min="5" max="5" width="7.7109375" style="3" hidden="1" customWidth="1"/>
    <col min="6" max="6" width="6" style="27" hidden="1" customWidth="1"/>
    <col min="7" max="7" width="7.7109375" style="27" hidden="1" customWidth="1"/>
    <col min="8" max="8" width="6" style="3" hidden="1" customWidth="1"/>
    <col min="9" max="9" width="7.7109375" style="3" hidden="1" customWidth="1"/>
    <col min="10" max="10" width="6.140625" style="27" bestFit="1" customWidth="1"/>
    <col min="11" max="11" width="7.85546875" style="27" bestFit="1" customWidth="1"/>
    <col min="12" max="12" width="6.28515625" style="3" bestFit="1" customWidth="1"/>
    <col min="13" max="13" width="8" style="3" bestFit="1" customWidth="1"/>
    <col min="14" max="14" width="7" style="3" bestFit="1" customWidth="1"/>
    <col min="15" max="15" width="8.7109375" style="3" bestFit="1" customWidth="1"/>
    <col min="16" max="16" width="6.42578125" style="3" bestFit="1" customWidth="1"/>
    <col min="17" max="17" width="8.140625" style="3" bestFit="1" customWidth="1"/>
    <col min="18" max="18" width="6.7109375" style="27" bestFit="1" customWidth="1"/>
    <col min="19" max="19" width="8.42578125" style="3" bestFit="1" customWidth="1"/>
    <col min="20" max="20" width="6.28515625" style="3" bestFit="1" customWidth="1"/>
    <col min="21" max="21" width="8" style="3" bestFit="1" customWidth="1"/>
    <col min="22" max="22" width="5.7109375" style="3" bestFit="1" customWidth="1"/>
    <col min="23" max="23" width="7.7109375" style="3" bestFit="1" customWidth="1"/>
    <col min="24" max="24" width="6.5703125" style="3" bestFit="1" customWidth="1"/>
    <col min="25" max="25" width="8.28515625" style="3" bestFit="1" customWidth="1"/>
    <col min="26" max="26" width="6.28515625" style="3" bestFit="1" customWidth="1"/>
    <col min="27" max="27" width="8" style="3" bestFit="1" customWidth="1"/>
    <col min="28" max="28" width="6.5703125" style="3" bestFit="1" customWidth="1"/>
    <col min="29" max="29" width="8.28515625" style="3" bestFit="1" customWidth="1"/>
    <col min="30" max="30" width="6.7109375" style="3" bestFit="1" customWidth="1"/>
    <col min="31" max="31" width="8.42578125" style="3" bestFit="1" customWidth="1"/>
    <col min="32" max="32" width="9.140625" style="3"/>
    <col min="33" max="33" width="9.140625" style="3" customWidth="1"/>
    <col min="34" max="16384" width="9.140625" style="3"/>
  </cols>
  <sheetData>
    <row r="1" spans="1:33" x14ac:dyDescent="0.2">
      <c r="A1" s="1"/>
      <c r="B1" s="1"/>
      <c r="C1" s="1"/>
      <c r="D1" s="1"/>
      <c r="E1" s="1"/>
      <c r="F1" s="2"/>
      <c r="G1" s="2"/>
      <c r="H1" s="1"/>
      <c r="I1" s="1"/>
      <c r="J1" s="2"/>
      <c r="K1" s="2"/>
      <c r="L1" s="1"/>
      <c r="M1" s="1"/>
      <c r="N1" s="1"/>
      <c r="O1" s="1"/>
      <c r="P1" s="1"/>
      <c r="Q1" s="1"/>
      <c r="R1" s="2"/>
      <c r="S1" s="1"/>
      <c r="T1" s="1"/>
      <c r="U1" s="1"/>
      <c r="V1" s="1"/>
      <c r="W1" s="1"/>
      <c r="X1" s="51"/>
      <c r="Y1" s="51"/>
      <c r="Z1" s="1"/>
      <c r="AA1" s="1"/>
      <c r="AB1" s="1"/>
      <c r="AC1" s="1"/>
      <c r="AD1" s="1"/>
      <c r="AE1" s="1"/>
      <c r="AF1" s="1"/>
      <c r="AG1" s="1"/>
    </row>
    <row r="2" spans="1:33" x14ac:dyDescent="0.2">
      <c r="A2" s="1"/>
      <c r="B2" s="1"/>
      <c r="C2" s="1"/>
      <c r="D2" s="1"/>
      <c r="E2" s="1"/>
      <c r="F2" s="2"/>
      <c r="G2" s="2"/>
      <c r="H2" s="1"/>
      <c r="I2" s="1"/>
      <c r="J2" s="2"/>
      <c r="K2" s="2"/>
      <c r="L2" s="1"/>
      <c r="M2" s="1"/>
      <c r="N2" s="1"/>
      <c r="O2" s="1"/>
      <c r="P2" s="1"/>
      <c r="Q2" s="1"/>
      <c r="R2" s="2"/>
      <c r="S2" s="1"/>
      <c r="T2" s="1"/>
      <c r="U2" s="1"/>
      <c r="V2" s="1"/>
      <c r="W2" s="1"/>
      <c r="X2" s="51"/>
      <c r="Y2" s="51"/>
      <c r="Z2" s="1"/>
      <c r="AA2" s="1"/>
      <c r="AB2" s="1"/>
      <c r="AC2" s="1"/>
      <c r="AD2" s="1"/>
      <c r="AE2" s="1"/>
      <c r="AF2" s="1"/>
      <c r="AG2" s="1"/>
    </row>
    <row r="3" spans="1:33" x14ac:dyDescent="0.2">
      <c r="A3" s="1"/>
      <c r="B3" s="1"/>
      <c r="C3" s="1"/>
      <c r="D3" s="1"/>
      <c r="E3" s="1"/>
      <c r="F3" s="2"/>
      <c r="G3" s="2"/>
      <c r="H3" s="1"/>
      <c r="I3" s="1"/>
      <c r="J3" s="2"/>
      <c r="K3" s="2"/>
      <c r="L3" s="1"/>
      <c r="M3" s="1"/>
      <c r="N3" s="1"/>
      <c r="O3" s="1"/>
      <c r="P3" s="1"/>
      <c r="Q3" s="1"/>
      <c r="R3" s="2"/>
      <c r="S3" s="1"/>
      <c r="T3" s="1"/>
      <c r="U3" s="1"/>
      <c r="V3" s="1"/>
      <c r="W3" s="1"/>
      <c r="X3" s="51"/>
      <c r="Y3" s="51"/>
      <c r="Z3" s="1"/>
      <c r="AA3" s="1"/>
      <c r="AB3" s="1"/>
      <c r="AC3" s="1"/>
      <c r="AD3" s="1"/>
      <c r="AE3" s="1"/>
      <c r="AF3" s="1"/>
      <c r="AG3" s="1"/>
    </row>
    <row r="4" spans="1:33" x14ac:dyDescent="0.2">
      <c r="A4" s="1"/>
      <c r="B4" s="1"/>
      <c r="C4" s="1"/>
      <c r="D4" s="1"/>
      <c r="E4" s="1"/>
      <c r="F4" s="2"/>
      <c r="G4" s="2"/>
      <c r="H4" s="1"/>
      <c r="I4" s="1"/>
      <c r="J4" s="2"/>
      <c r="K4" s="2"/>
      <c r="L4" s="1"/>
      <c r="M4" s="1"/>
      <c r="N4" s="1"/>
      <c r="O4" s="1"/>
      <c r="P4" s="1"/>
      <c r="Q4" s="1"/>
      <c r="R4" s="2"/>
      <c r="S4" s="1"/>
      <c r="T4" s="1"/>
      <c r="U4" s="1"/>
      <c r="V4" s="1"/>
      <c r="W4" s="1"/>
      <c r="X4" s="51"/>
      <c r="Y4" s="51"/>
      <c r="Z4" s="1"/>
      <c r="AA4" s="1"/>
      <c r="AB4" s="1"/>
      <c r="AC4" s="1"/>
      <c r="AD4" s="1"/>
      <c r="AE4" s="1"/>
      <c r="AF4" s="1"/>
      <c r="AG4" s="1"/>
    </row>
    <row r="5" spans="1:33" x14ac:dyDescent="0.2">
      <c r="A5" s="1"/>
      <c r="B5" s="1"/>
      <c r="C5" s="1"/>
      <c r="D5" s="1"/>
      <c r="E5" s="1"/>
      <c r="F5" s="2"/>
      <c r="G5" s="2"/>
      <c r="H5" s="1"/>
      <c r="I5" s="1"/>
      <c r="J5" s="2"/>
      <c r="K5" s="2"/>
      <c r="L5" s="1"/>
      <c r="M5" s="1"/>
      <c r="N5" s="1"/>
      <c r="O5" s="1"/>
      <c r="P5" s="1"/>
      <c r="Q5" s="1"/>
      <c r="R5" s="2"/>
      <c r="S5" s="1"/>
      <c r="T5" s="1"/>
      <c r="U5" s="1"/>
      <c r="V5" s="1"/>
      <c r="W5" s="1"/>
      <c r="X5" s="51"/>
      <c r="Y5" s="51"/>
      <c r="Z5" s="1"/>
      <c r="AA5" s="1"/>
      <c r="AB5" s="1"/>
      <c r="AC5" s="1"/>
      <c r="AD5" s="1"/>
      <c r="AE5" s="1"/>
      <c r="AF5" s="1"/>
      <c r="AG5" s="1"/>
    </row>
    <row r="6" spans="1:33" x14ac:dyDescent="0.2">
      <c r="A6" s="4" t="s">
        <v>23</v>
      </c>
      <c r="B6" s="1"/>
      <c r="C6" s="1"/>
      <c r="D6" s="1"/>
      <c r="E6" s="1"/>
      <c r="F6" s="2"/>
      <c r="G6" s="2"/>
      <c r="H6" s="1"/>
      <c r="I6" s="1"/>
      <c r="J6" s="2"/>
      <c r="K6" s="2"/>
      <c r="L6" s="1"/>
      <c r="M6" s="1"/>
      <c r="N6" s="1"/>
      <c r="O6" s="1"/>
      <c r="P6" s="1"/>
      <c r="Q6" s="1"/>
      <c r="R6" s="2"/>
      <c r="S6" s="1"/>
      <c r="T6" s="1"/>
      <c r="U6" s="1"/>
      <c r="V6" s="1"/>
      <c r="W6" s="1"/>
      <c r="X6" s="51"/>
      <c r="Y6" s="51"/>
      <c r="Z6" s="1"/>
      <c r="AA6" s="1"/>
      <c r="AB6" s="1"/>
      <c r="AC6" s="1"/>
      <c r="AD6" s="1"/>
      <c r="AE6" s="1"/>
      <c r="AF6" s="1"/>
      <c r="AG6" s="1"/>
    </row>
    <row r="7" spans="1:33" x14ac:dyDescent="0.2">
      <c r="A7" s="5" t="s">
        <v>24</v>
      </c>
      <c r="B7" s="1"/>
      <c r="C7" s="1"/>
      <c r="D7" s="1"/>
      <c r="E7" s="1"/>
      <c r="F7" s="2"/>
      <c r="G7" s="2"/>
      <c r="H7" s="1"/>
      <c r="I7" s="1"/>
      <c r="J7" s="2"/>
      <c r="K7" s="2"/>
      <c r="L7" s="1"/>
      <c r="M7" s="1"/>
      <c r="N7" s="1"/>
      <c r="O7" s="1"/>
      <c r="P7" s="1"/>
      <c r="Q7" s="1"/>
      <c r="R7" s="2"/>
      <c r="S7" s="1"/>
      <c r="T7" s="1"/>
      <c r="U7" s="1"/>
      <c r="V7" s="1"/>
      <c r="W7" s="1"/>
      <c r="X7" s="51"/>
      <c r="Y7" s="51"/>
      <c r="Z7" s="1"/>
      <c r="AA7" s="1"/>
      <c r="AB7" s="1"/>
      <c r="AC7" s="1"/>
      <c r="AD7" s="1"/>
      <c r="AE7" s="1"/>
      <c r="AF7" s="1"/>
      <c r="AG7" s="1"/>
    </row>
    <row r="8" spans="1:33" x14ac:dyDescent="0.2">
      <c r="A8" s="1"/>
      <c r="B8" s="1"/>
      <c r="C8" s="1"/>
      <c r="D8" s="1"/>
      <c r="E8" s="1"/>
      <c r="F8" s="2"/>
      <c r="G8" s="2"/>
      <c r="H8" s="1"/>
      <c r="I8" s="1"/>
      <c r="J8" s="2"/>
      <c r="K8" s="2"/>
      <c r="L8" s="1"/>
      <c r="M8" s="1"/>
      <c r="N8" s="1"/>
      <c r="O8" s="1"/>
      <c r="P8" s="1"/>
      <c r="Q8" s="1"/>
      <c r="R8" s="2"/>
      <c r="S8" s="1"/>
      <c r="T8" s="1"/>
      <c r="U8" s="1"/>
      <c r="V8" s="1"/>
      <c r="W8" s="1"/>
      <c r="X8" s="51"/>
      <c r="Y8" s="51"/>
      <c r="Z8" s="1"/>
      <c r="AA8" s="1"/>
      <c r="AB8" s="1"/>
      <c r="AC8" s="1"/>
      <c r="AD8" s="1"/>
      <c r="AE8" s="1"/>
      <c r="AF8" s="1"/>
      <c r="AG8" s="1"/>
    </row>
    <row r="9" spans="1:33" x14ac:dyDescent="0.2">
      <c r="A9" s="1"/>
      <c r="B9" s="1"/>
      <c r="C9" s="1"/>
      <c r="D9" s="1"/>
      <c r="E9" s="1"/>
      <c r="F9" s="2"/>
      <c r="G9" s="2"/>
      <c r="H9" s="1"/>
      <c r="I9" s="1"/>
      <c r="J9" s="2"/>
      <c r="K9" s="2"/>
      <c r="L9" s="1"/>
      <c r="M9" s="1"/>
      <c r="N9" s="1"/>
      <c r="O9" s="1"/>
      <c r="P9" s="1"/>
      <c r="Q9" s="1"/>
      <c r="R9" s="2"/>
      <c r="S9" s="1"/>
      <c r="T9" s="1"/>
      <c r="U9" s="1"/>
      <c r="V9" s="1"/>
      <c r="W9" s="1"/>
      <c r="X9" s="51"/>
      <c r="Y9" s="51"/>
      <c r="Z9" s="1"/>
      <c r="AA9" s="1"/>
      <c r="AB9" s="1"/>
      <c r="AC9" s="1"/>
      <c r="AD9" s="1"/>
      <c r="AE9" s="1"/>
      <c r="AF9" s="1"/>
      <c r="AG9" s="1"/>
    </row>
    <row r="10" spans="1:33" x14ac:dyDescent="0.2">
      <c r="A10" s="6" t="s">
        <v>0</v>
      </c>
      <c r="B10" s="6">
        <v>2016</v>
      </c>
      <c r="C10" s="7">
        <v>20.16</v>
      </c>
      <c r="D10" s="8">
        <v>2017</v>
      </c>
      <c r="E10" s="9">
        <v>20.170000000000002</v>
      </c>
      <c r="F10" s="8">
        <v>2018</v>
      </c>
      <c r="G10" s="9">
        <v>20.18</v>
      </c>
      <c r="H10" s="6">
        <v>2019</v>
      </c>
      <c r="I10" s="7">
        <v>20.190000000000001</v>
      </c>
      <c r="J10" s="10">
        <v>43831</v>
      </c>
      <c r="K10" s="10" t="s">
        <v>29</v>
      </c>
      <c r="L10" s="11">
        <v>43862</v>
      </c>
      <c r="M10" s="11" t="s">
        <v>30</v>
      </c>
      <c r="N10" s="11">
        <v>43891</v>
      </c>
      <c r="O10" s="11" t="s">
        <v>31</v>
      </c>
      <c r="P10" s="11">
        <v>43922</v>
      </c>
      <c r="Q10" s="11" t="s">
        <v>32</v>
      </c>
      <c r="R10" s="10">
        <v>43952</v>
      </c>
      <c r="S10" s="11" t="s">
        <v>33</v>
      </c>
      <c r="T10" s="10">
        <v>43983</v>
      </c>
      <c r="U10" s="11" t="s">
        <v>34</v>
      </c>
      <c r="V10" s="10">
        <v>44013</v>
      </c>
      <c r="W10" s="10" t="s">
        <v>35</v>
      </c>
      <c r="X10" s="10">
        <v>44044</v>
      </c>
      <c r="Y10" s="10" t="s">
        <v>36</v>
      </c>
      <c r="Z10" s="10">
        <v>44075</v>
      </c>
      <c r="AA10" s="10" t="s">
        <v>37</v>
      </c>
      <c r="AB10" s="10">
        <v>44105</v>
      </c>
      <c r="AC10" s="10" t="s">
        <v>38</v>
      </c>
      <c r="AD10" s="10">
        <v>44136</v>
      </c>
      <c r="AE10" s="10" t="s">
        <v>39</v>
      </c>
      <c r="AF10" s="10">
        <v>44166</v>
      </c>
      <c r="AG10" s="10" t="s">
        <v>40</v>
      </c>
    </row>
    <row r="11" spans="1:33" x14ac:dyDescent="0.2">
      <c r="A11" s="12" t="s">
        <v>1</v>
      </c>
      <c r="B11" s="12">
        <v>1410</v>
      </c>
      <c r="C11" s="13">
        <f t="shared" ref="C11:C25" si="0">B11/$B$36</f>
        <v>4.6146293568973984E-2</v>
      </c>
      <c r="D11" s="14">
        <v>1569</v>
      </c>
      <c r="E11" s="15">
        <f>D11/$D$36</f>
        <v>4.2503047541649734E-2</v>
      </c>
      <c r="F11" s="14">
        <v>1871</v>
      </c>
      <c r="G11" s="15">
        <f t="shared" ref="G11:G20" si="1">F11/$F$36</f>
        <v>4.7240317123668128E-2</v>
      </c>
      <c r="H11" s="16">
        <f>J11+L11+N11+P11+R11+T11+V11</f>
        <v>509</v>
      </c>
      <c r="I11" s="17">
        <f t="shared" ref="I11:I26" si="2">H11/$H$36</f>
        <v>7.4974223007806748E-2</v>
      </c>
      <c r="J11" s="19">
        <v>108</v>
      </c>
      <c r="K11" s="46">
        <v>4.8300000000000003E-2</v>
      </c>
      <c r="L11" s="34">
        <v>170</v>
      </c>
      <c r="M11" s="35">
        <v>7.1881606765327691E-2</v>
      </c>
      <c r="N11" s="34">
        <v>106</v>
      </c>
      <c r="O11" s="35">
        <v>6.1800000000000001E-2</v>
      </c>
      <c r="P11" s="34"/>
      <c r="Q11" s="35"/>
      <c r="R11" s="36">
        <v>25</v>
      </c>
      <c r="S11" s="38">
        <v>2.9600000000000001E-2</v>
      </c>
      <c r="T11" s="36">
        <v>41</v>
      </c>
      <c r="U11" s="38">
        <v>5.0299999999999997E-2</v>
      </c>
      <c r="V11" s="36">
        <v>59</v>
      </c>
      <c r="W11" s="38">
        <v>6.2199999999999998E-2</v>
      </c>
      <c r="X11" s="39"/>
      <c r="Y11" s="40"/>
      <c r="Z11" s="43">
        <v>61</v>
      </c>
      <c r="AA11" s="41">
        <v>5.5800000000000002E-2</v>
      </c>
      <c r="AB11" s="36"/>
      <c r="AC11" s="38"/>
      <c r="AD11" s="36">
        <v>44</v>
      </c>
      <c r="AE11" s="38">
        <v>4.2500000000000003E-2</v>
      </c>
      <c r="AF11" s="36">
        <v>66</v>
      </c>
      <c r="AG11" s="38">
        <v>6.0900000000000003E-2</v>
      </c>
    </row>
    <row r="12" spans="1:33" x14ac:dyDescent="0.2">
      <c r="A12" s="12" t="s">
        <v>10</v>
      </c>
      <c r="B12" s="12">
        <v>4924</v>
      </c>
      <c r="C12" s="13">
        <f t="shared" si="0"/>
        <v>0.16115202094583539</v>
      </c>
      <c r="D12" s="14">
        <v>6403</v>
      </c>
      <c r="E12" s="15">
        <f>D12/$D$36</f>
        <v>0.17345252607341188</v>
      </c>
      <c r="F12" s="14">
        <v>7847</v>
      </c>
      <c r="G12" s="15">
        <f t="shared" si="1"/>
        <v>0.19812654648285613</v>
      </c>
      <c r="H12" s="16">
        <f t="shared" ref="H12:H29" si="3">J12+L12+N12+P12+R12+T12+V12</f>
        <v>1776</v>
      </c>
      <c r="I12" s="17">
        <f t="shared" si="2"/>
        <v>0.26159964648696421</v>
      </c>
      <c r="J12" s="19">
        <v>553</v>
      </c>
      <c r="K12" s="46">
        <v>0.24729999999999999</v>
      </c>
      <c r="L12" s="34">
        <v>476</v>
      </c>
      <c r="M12" s="35">
        <v>0.20126849894291754</v>
      </c>
      <c r="N12" s="34">
        <v>359</v>
      </c>
      <c r="O12" s="35">
        <v>0.20949999999999999</v>
      </c>
      <c r="P12" s="34">
        <v>69</v>
      </c>
      <c r="Q12" s="35">
        <v>0.14560000000000001</v>
      </c>
      <c r="R12" s="36">
        <v>88</v>
      </c>
      <c r="S12" s="38">
        <v>0.1043</v>
      </c>
      <c r="T12" s="36">
        <v>106</v>
      </c>
      <c r="U12" s="38">
        <v>0.13009999999999999</v>
      </c>
      <c r="V12" s="36">
        <v>125</v>
      </c>
      <c r="W12" s="38">
        <v>0.13189999999999999</v>
      </c>
      <c r="X12" s="39">
        <v>165</v>
      </c>
      <c r="Y12" s="40">
        <v>0.1648</v>
      </c>
      <c r="Z12" s="43">
        <v>179</v>
      </c>
      <c r="AA12" s="41">
        <v>0.1636</v>
      </c>
      <c r="AB12" s="36">
        <v>138</v>
      </c>
      <c r="AC12" s="38">
        <v>0.1172</v>
      </c>
      <c r="AD12" s="36">
        <v>153</v>
      </c>
      <c r="AE12" s="38">
        <v>0.1477</v>
      </c>
      <c r="AF12" s="36">
        <v>115</v>
      </c>
      <c r="AG12" s="38">
        <v>0.1061</v>
      </c>
    </row>
    <row r="13" spans="1:33" x14ac:dyDescent="0.2">
      <c r="A13" s="12" t="s">
        <v>11</v>
      </c>
      <c r="B13" s="12">
        <v>1212</v>
      </c>
      <c r="C13" s="13">
        <f t="shared" si="0"/>
        <v>3.9666175748649973E-2</v>
      </c>
      <c r="D13" s="14" t="s">
        <v>17</v>
      </c>
      <c r="E13" s="15" t="s">
        <v>17</v>
      </c>
      <c r="F13" s="14">
        <v>1490</v>
      </c>
      <c r="G13" s="15">
        <f t="shared" si="1"/>
        <v>3.7620562541029134E-2</v>
      </c>
      <c r="H13" s="16">
        <f t="shared" si="3"/>
        <v>392</v>
      </c>
      <c r="I13" s="17">
        <f t="shared" si="2"/>
        <v>5.7740462512888495E-2</v>
      </c>
      <c r="J13" s="19">
        <v>137</v>
      </c>
      <c r="K13" s="46">
        <v>6.13E-2</v>
      </c>
      <c r="L13" s="34">
        <v>26</v>
      </c>
      <c r="M13" s="35">
        <v>1.0993657505285413E-2</v>
      </c>
      <c r="N13" s="34">
        <v>81</v>
      </c>
      <c r="O13" s="35">
        <v>4.7300000000000002E-2</v>
      </c>
      <c r="P13" s="34">
        <v>34</v>
      </c>
      <c r="Q13" s="35">
        <v>7.17E-2</v>
      </c>
      <c r="R13" s="36">
        <v>40</v>
      </c>
      <c r="S13" s="38">
        <v>4.7399999999999998E-2</v>
      </c>
      <c r="T13" s="36">
        <v>27</v>
      </c>
      <c r="U13" s="38">
        <v>3.3099999999999997E-2</v>
      </c>
      <c r="V13" s="36">
        <v>47</v>
      </c>
      <c r="W13" s="38">
        <v>4.9599999999999998E-2</v>
      </c>
      <c r="X13" s="39">
        <v>60</v>
      </c>
      <c r="Y13" s="40">
        <v>5.9900000000000002E-2</v>
      </c>
      <c r="Z13" s="43">
        <v>47</v>
      </c>
      <c r="AA13" s="41">
        <v>4.2999999999999997E-2</v>
      </c>
      <c r="AB13" s="36">
        <v>54</v>
      </c>
      <c r="AC13" s="38">
        <v>4.5900000000000003E-2</v>
      </c>
      <c r="AD13" s="36">
        <v>48</v>
      </c>
      <c r="AE13" s="38">
        <v>4.6300000000000001E-2</v>
      </c>
      <c r="AF13" s="36">
        <v>28</v>
      </c>
      <c r="AG13" s="38">
        <v>2.58E-2</v>
      </c>
    </row>
    <row r="14" spans="1:33" x14ac:dyDescent="0.2">
      <c r="A14" s="12" t="s">
        <v>12</v>
      </c>
      <c r="B14" s="12">
        <v>972</v>
      </c>
      <c r="C14" s="13">
        <f t="shared" si="0"/>
        <v>3.1811487481590572E-2</v>
      </c>
      <c r="D14" s="14">
        <v>1202</v>
      </c>
      <c r="E14" s="15">
        <f t="shared" ref="E14:E21" si="4">D14/$D$36</f>
        <v>3.2561289448733578E-2</v>
      </c>
      <c r="F14" s="14">
        <v>1160</v>
      </c>
      <c r="G14" s="15">
        <f t="shared" si="1"/>
        <v>2.9288491642680402E-2</v>
      </c>
      <c r="H14" s="16">
        <f t="shared" si="3"/>
        <v>225</v>
      </c>
      <c r="I14" s="17">
        <f t="shared" si="2"/>
        <v>3.3141847105612021E-2</v>
      </c>
      <c r="J14" s="19">
        <v>67</v>
      </c>
      <c r="K14" s="46">
        <v>0.03</v>
      </c>
      <c r="L14" s="34">
        <v>69</v>
      </c>
      <c r="M14" s="35">
        <v>2.9175475687103596E-2</v>
      </c>
      <c r="N14" s="34">
        <v>50</v>
      </c>
      <c r="O14" s="35">
        <v>2.92E-2</v>
      </c>
      <c r="P14" s="34">
        <v>5</v>
      </c>
      <c r="Q14" s="35">
        <v>1.0500000000000001E-2</v>
      </c>
      <c r="R14" s="36"/>
      <c r="S14" s="37"/>
      <c r="T14" s="36">
        <v>17</v>
      </c>
      <c r="U14" s="38">
        <v>2.0899999999999998E-2</v>
      </c>
      <c r="V14" s="36">
        <v>17</v>
      </c>
      <c r="W14" s="38">
        <v>1.7899999999999999E-2</v>
      </c>
      <c r="X14" s="39">
        <v>15</v>
      </c>
      <c r="Y14" s="40">
        <v>1.4999999999999999E-2</v>
      </c>
      <c r="Z14" s="43">
        <v>20</v>
      </c>
      <c r="AA14" s="41">
        <v>1.83E-2</v>
      </c>
      <c r="AB14" s="36">
        <v>26</v>
      </c>
      <c r="AC14" s="38">
        <v>2.2100000000000002E-2</v>
      </c>
      <c r="AD14" s="36">
        <v>25</v>
      </c>
      <c r="AE14" s="38">
        <v>2.41E-2</v>
      </c>
      <c r="AF14" s="36">
        <v>22</v>
      </c>
      <c r="AG14" s="38">
        <v>2.0299999999999999E-2</v>
      </c>
    </row>
    <row r="15" spans="1:33" x14ac:dyDescent="0.2">
      <c r="A15" s="12" t="s">
        <v>2</v>
      </c>
      <c r="B15" s="12">
        <v>11055</v>
      </c>
      <c r="C15" s="13">
        <f t="shared" si="0"/>
        <v>0.36180657830142365</v>
      </c>
      <c r="D15" s="14">
        <v>14185</v>
      </c>
      <c r="E15" s="15">
        <f t="shared" si="4"/>
        <v>0.38426114045780846</v>
      </c>
      <c r="F15" s="14">
        <v>15057</v>
      </c>
      <c r="G15" s="15">
        <f t="shared" si="1"/>
        <v>0.38016967126193002</v>
      </c>
      <c r="H15" s="16">
        <f t="shared" si="3"/>
        <v>2183</v>
      </c>
      <c r="I15" s="17">
        <f t="shared" si="2"/>
        <v>0.32154956547356017</v>
      </c>
      <c r="J15" s="19">
        <v>601</v>
      </c>
      <c r="K15" s="46">
        <v>0.26879999999999998</v>
      </c>
      <c r="L15" s="34">
        <v>580</v>
      </c>
      <c r="M15" s="35">
        <v>0.2452431289640592</v>
      </c>
      <c r="N15" s="34">
        <v>531</v>
      </c>
      <c r="O15" s="35">
        <v>0.30980000000000002</v>
      </c>
      <c r="P15" s="34">
        <v>136</v>
      </c>
      <c r="Q15" s="35">
        <v>0.28689999999999999</v>
      </c>
      <c r="R15" s="36">
        <v>125</v>
      </c>
      <c r="S15" s="38">
        <v>0.14810000000000001</v>
      </c>
      <c r="T15" s="36">
        <v>102</v>
      </c>
      <c r="U15" s="38">
        <v>0.12520000000000001</v>
      </c>
      <c r="V15" s="36">
        <v>108</v>
      </c>
      <c r="W15" s="38">
        <v>0.1139</v>
      </c>
      <c r="X15" s="39">
        <v>84</v>
      </c>
      <c r="Y15" s="40">
        <v>8.3900000000000002E-2</v>
      </c>
      <c r="Z15" s="43">
        <v>95</v>
      </c>
      <c r="AA15" s="41">
        <v>8.6800000000000002E-2</v>
      </c>
      <c r="AB15" s="36">
        <v>113</v>
      </c>
      <c r="AC15" s="38">
        <v>9.6000000000000002E-2</v>
      </c>
      <c r="AD15" s="36">
        <v>82</v>
      </c>
      <c r="AE15" s="38">
        <v>7.9200000000000007E-2</v>
      </c>
      <c r="AF15" s="36">
        <v>84</v>
      </c>
      <c r="AG15" s="38">
        <v>7.7499999999999999E-2</v>
      </c>
    </row>
    <row r="16" spans="1:33" x14ac:dyDescent="0.2">
      <c r="A16" s="47" t="s">
        <v>18</v>
      </c>
      <c r="B16" s="12">
        <v>3381</v>
      </c>
      <c r="C16" s="13">
        <f t="shared" si="0"/>
        <v>0.11065292096219931</v>
      </c>
      <c r="D16" s="14">
        <v>3984</v>
      </c>
      <c r="E16" s="15">
        <f t="shared" si="4"/>
        <v>0.10792360828931329</v>
      </c>
      <c r="F16" s="14">
        <v>4018</v>
      </c>
      <c r="G16" s="15">
        <f t="shared" si="1"/>
        <v>0.10144927536231885</v>
      </c>
      <c r="H16" s="16" t="e">
        <f>J16+L16+N16+P16+R16+#REF!+V16</f>
        <v>#REF!</v>
      </c>
      <c r="I16" s="17" t="e">
        <f t="shared" si="2"/>
        <v>#REF!</v>
      </c>
      <c r="J16" s="19">
        <v>259</v>
      </c>
      <c r="K16" s="46">
        <v>0.1158</v>
      </c>
      <c r="L16" s="34">
        <v>340</v>
      </c>
      <c r="M16" s="35">
        <v>0.14376321353065538</v>
      </c>
      <c r="N16" s="34">
        <v>219</v>
      </c>
      <c r="O16" s="35">
        <v>0.1278</v>
      </c>
      <c r="P16" s="34">
        <v>67</v>
      </c>
      <c r="Q16" s="35">
        <v>0.1414</v>
      </c>
      <c r="R16" s="36">
        <v>49</v>
      </c>
      <c r="S16" s="38">
        <v>5.8099999999999999E-2</v>
      </c>
      <c r="T16" s="36">
        <v>74</v>
      </c>
      <c r="U16" s="38">
        <v>9.0800000000000006E-2</v>
      </c>
      <c r="V16" s="36">
        <v>81</v>
      </c>
      <c r="W16" s="38">
        <v>8.5400000000000004E-2</v>
      </c>
      <c r="X16" s="39">
        <v>80</v>
      </c>
      <c r="Y16" s="40">
        <v>7.9899999999999999E-2</v>
      </c>
      <c r="Z16" s="43">
        <v>99</v>
      </c>
      <c r="AA16" s="41">
        <v>9.0499999999999997E-2</v>
      </c>
      <c r="AB16" s="36">
        <v>142</v>
      </c>
      <c r="AC16" s="38">
        <v>0.1206</v>
      </c>
      <c r="AD16" s="36">
        <v>137</v>
      </c>
      <c r="AE16" s="38">
        <v>0.13220000000000001</v>
      </c>
      <c r="AF16" s="36">
        <v>105</v>
      </c>
      <c r="AG16" s="38">
        <v>9.69E-2</v>
      </c>
    </row>
    <row r="17" spans="1:34" x14ac:dyDescent="0.2">
      <c r="A17" s="12" t="s">
        <v>3</v>
      </c>
      <c r="B17" s="12">
        <v>853</v>
      </c>
      <c r="C17" s="13">
        <f t="shared" si="0"/>
        <v>2.7916871215840289E-2</v>
      </c>
      <c r="D17" s="14">
        <v>808</v>
      </c>
      <c r="E17" s="15">
        <f t="shared" si="4"/>
        <v>2.1888121359880806E-2</v>
      </c>
      <c r="F17" s="14">
        <v>835</v>
      </c>
      <c r="G17" s="15">
        <f t="shared" si="1"/>
        <v>2.1082664242791496E-2</v>
      </c>
      <c r="H17" s="16">
        <f>J17+L17+N17+P17+R17+T16+V17</f>
        <v>238</v>
      </c>
      <c r="I17" s="17">
        <f t="shared" si="2"/>
        <v>3.5056709382825159E-2</v>
      </c>
      <c r="J17" s="19">
        <v>42</v>
      </c>
      <c r="K17" s="46">
        <v>1.8800000000000001E-2</v>
      </c>
      <c r="L17" s="34">
        <v>54</v>
      </c>
      <c r="M17" s="35">
        <v>2.2832980972515855E-2</v>
      </c>
      <c r="N17" s="34">
        <v>43</v>
      </c>
      <c r="O17" s="35">
        <v>2.5100000000000001E-2</v>
      </c>
      <c r="P17" s="34">
        <v>11</v>
      </c>
      <c r="Q17" s="35">
        <v>2.3199999999999998E-2</v>
      </c>
      <c r="R17" s="36"/>
      <c r="S17" s="37"/>
      <c r="T17" s="36">
        <v>13</v>
      </c>
      <c r="U17" s="38">
        <v>1.6E-2</v>
      </c>
      <c r="V17" s="36">
        <v>14</v>
      </c>
      <c r="W17" s="38">
        <v>1.4800000000000001E-2</v>
      </c>
      <c r="X17" s="39">
        <v>13</v>
      </c>
      <c r="Y17" s="40">
        <v>1.2999999999999999E-2</v>
      </c>
      <c r="Z17" s="43"/>
      <c r="AA17" s="41"/>
      <c r="AB17" s="36">
        <v>15</v>
      </c>
      <c r="AC17" s="38">
        <v>1.2699999999999999E-2</v>
      </c>
      <c r="AD17" s="36">
        <v>11</v>
      </c>
      <c r="AE17" s="38">
        <v>1.06E-2</v>
      </c>
      <c r="AF17" s="36">
        <v>12</v>
      </c>
      <c r="AG17" s="38">
        <v>1.11E-2</v>
      </c>
    </row>
    <row r="18" spans="1:34" x14ac:dyDescent="0.2">
      <c r="A18" s="12" t="s">
        <v>4</v>
      </c>
      <c r="B18" s="12">
        <v>469</v>
      </c>
      <c r="C18" s="13">
        <f t="shared" si="0"/>
        <v>1.5349369988545246E-2</v>
      </c>
      <c r="D18" s="14">
        <v>776</v>
      </c>
      <c r="E18" s="15">
        <f t="shared" si="4"/>
        <v>2.102126506840038E-2</v>
      </c>
      <c r="F18" s="14">
        <v>961</v>
      </c>
      <c r="G18" s="15">
        <f t="shared" si="1"/>
        <v>2.4264000403979195E-2</v>
      </c>
      <c r="H18" s="16">
        <f t="shared" si="3"/>
        <v>131</v>
      </c>
      <c r="I18" s="17">
        <f t="shared" si="2"/>
        <v>1.9295919870378552E-2</v>
      </c>
      <c r="J18" s="19">
        <v>31</v>
      </c>
      <c r="K18" s="46">
        <v>1.3899999999999999E-2</v>
      </c>
      <c r="L18" s="34">
        <v>55</v>
      </c>
      <c r="M18" s="35">
        <v>2.3255813953488372E-2</v>
      </c>
      <c r="N18" s="34">
        <v>25</v>
      </c>
      <c r="O18" s="35">
        <v>1.46E-2</v>
      </c>
      <c r="P18" s="34">
        <v>8</v>
      </c>
      <c r="Q18" s="35">
        <v>1.6899999999999998E-2</v>
      </c>
      <c r="R18" s="36">
        <v>12</v>
      </c>
      <c r="S18" s="38">
        <v>1.4200000000000001E-2</v>
      </c>
      <c r="T18" s="36"/>
      <c r="U18" s="38"/>
      <c r="V18" s="36"/>
      <c r="W18" s="38"/>
      <c r="X18" s="39"/>
      <c r="Y18" s="40"/>
      <c r="Z18" s="43"/>
      <c r="AA18" s="41"/>
      <c r="AB18" s="36">
        <v>35</v>
      </c>
      <c r="AC18" s="38">
        <v>2.9700000000000001E-2</v>
      </c>
      <c r="AD18" s="36"/>
      <c r="AE18" s="38"/>
      <c r="AF18" s="36"/>
      <c r="AG18" s="38"/>
    </row>
    <row r="19" spans="1:34" x14ac:dyDescent="0.2">
      <c r="A19" s="12" t="s">
        <v>5</v>
      </c>
      <c r="B19" s="12">
        <v>944</v>
      </c>
      <c r="C19" s="13">
        <f t="shared" si="0"/>
        <v>3.0895107183766979E-2</v>
      </c>
      <c r="D19" s="14">
        <v>777</v>
      </c>
      <c r="E19" s="15">
        <f t="shared" si="4"/>
        <v>2.1048354327509143E-2</v>
      </c>
      <c r="F19" s="14">
        <v>605</v>
      </c>
      <c r="G19" s="15">
        <f t="shared" si="1"/>
        <v>1.5275463313639348E-2</v>
      </c>
      <c r="H19" s="16">
        <f t="shared" si="3"/>
        <v>309</v>
      </c>
      <c r="I19" s="17">
        <f t="shared" si="2"/>
        <v>4.5514803358373837E-2</v>
      </c>
      <c r="J19" s="19">
        <v>79</v>
      </c>
      <c r="K19" s="46">
        <v>3.5299999999999998E-2</v>
      </c>
      <c r="L19" s="34">
        <v>81</v>
      </c>
      <c r="M19" s="35">
        <v>3.4249471458773786E-2</v>
      </c>
      <c r="N19" s="34">
        <v>55</v>
      </c>
      <c r="O19" s="35">
        <v>3.2099999999999997E-2</v>
      </c>
      <c r="P19" s="34">
        <v>26</v>
      </c>
      <c r="Q19" s="35">
        <v>5.4899999999999997E-2</v>
      </c>
      <c r="R19" s="36">
        <v>26</v>
      </c>
      <c r="S19" s="38">
        <v>3.0800000000000001E-2</v>
      </c>
      <c r="T19" s="36">
        <v>24</v>
      </c>
      <c r="U19" s="38">
        <v>2.9399999999999999E-2</v>
      </c>
      <c r="V19" s="36">
        <v>18</v>
      </c>
      <c r="W19" s="38">
        <v>1.9E-2</v>
      </c>
      <c r="X19" s="39">
        <v>15</v>
      </c>
      <c r="Y19" s="40">
        <v>1.4999999999999999E-2</v>
      </c>
      <c r="Z19" s="43">
        <v>25</v>
      </c>
      <c r="AA19" s="41">
        <v>2.29E-2</v>
      </c>
      <c r="AB19" s="36">
        <v>29</v>
      </c>
      <c r="AC19" s="38">
        <v>2.46E-2</v>
      </c>
      <c r="AD19" s="36">
        <v>30</v>
      </c>
      <c r="AE19" s="38">
        <v>2.9000000000000001E-2</v>
      </c>
      <c r="AF19" s="36">
        <v>24</v>
      </c>
      <c r="AG19" s="38">
        <v>2.2100000000000002E-2</v>
      </c>
    </row>
    <row r="20" spans="1:34" x14ac:dyDescent="0.2">
      <c r="A20" s="12" t="s">
        <v>6</v>
      </c>
      <c r="B20" s="12">
        <v>625</v>
      </c>
      <c r="C20" s="13">
        <f t="shared" si="0"/>
        <v>2.0454917362133857E-2</v>
      </c>
      <c r="D20" s="14">
        <v>633</v>
      </c>
      <c r="E20" s="15">
        <f t="shared" si="4"/>
        <v>1.7147501015847215E-2</v>
      </c>
      <c r="F20" s="14">
        <v>664</v>
      </c>
      <c r="G20" s="15">
        <f t="shared" si="1"/>
        <v>1.6765136595465333E-2</v>
      </c>
      <c r="H20" s="16">
        <f t="shared" si="3"/>
        <v>129</v>
      </c>
      <c r="I20" s="17">
        <f t="shared" si="2"/>
        <v>1.9001325673884226E-2</v>
      </c>
      <c r="J20" s="19">
        <v>23</v>
      </c>
      <c r="K20" s="46">
        <v>1.03E-2</v>
      </c>
      <c r="L20" s="34">
        <v>42</v>
      </c>
      <c r="M20" s="35">
        <v>1.7758985200845664E-2</v>
      </c>
      <c r="N20" s="34">
        <v>26</v>
      </c>
      <c r="O20" s="35">
        <v>1.52E-2</v>
      </c>
      <c r="P20" s="34">
        <v>6</v>
      </c>
      <c r="Q20" s="35">
        <v>1.2699999999999999E-2</v>
      </c>
      <c r="R20" s="36">
        <v>10</v>
      </c>
      <c r="S20" s="38">
        <v>1.18E-2</v>
      </c>
      <c r="T20" s="36">
        <v>9</v>
      </c>
      <c r="U20" s="38">
        <v>1.0999999999999999E-2</v>
      </c>
      <c r="V20" s="36">
        <v>13</v>
      </c>
      <c r="W20" s="38">
        <v>1.37E-2</v>
      </c>
      <c r="X20" s="39">
        <v>22</v>
      </c>
      <c r="Y20" s="40">
        <v>2.1999999999999999E-2</v>
      </c>
      <c r="Z20" s="43">
        <v>20</v>
      </c>
      <c r="AA20" s="41">
        <v>1.83E-2</v>
      </c>
      <c r="AB20" s="36">
        <v>35</v>
      </c>
      <c r="AC20" s="38">
        <v>2.9700000000000001E-2</v>
      </c>
      <c r="AD20" s="36">
        <v>18</v>
      </c>
      <c r="AE20" s="38">
        <v>1.7399999999999999E-2</v>
      </c>
      <c r="AF20" s="36">
        <v>23</v>
      </c>
      <c r="AG20" s="38">
        <v>2.12E-2</v>
      </c>
    </row>
    <row r="21" spans="1:34" x14ac:dyDescent="0.2">
      <c r="A21" s="12" t="s">
        <v>13</v>
      </c>
      <c r="B21" s="12">
        <v>569</v>
      </c>
      <c r="C21" s="13">
        <f t="shared" si="0"/>
        <v>1.8622156766486663E-2</v>
      </c>
      <c r="D21" s="14">
        <v>657</v>
      </c>
      <c r="E21" s="15">
        <f t="shared" si="4"/>
        <v>1.7797643234457539E-2</v>
      </c>
      <c r="F21" s="14"/>
      <c r="G21" s="15"/>
      <c r="H21" s="16">
        <f t="shared" si="3"/>
        <v>138</v>
      </c>
      <c r="I21" s="17">
        <f t="shared" si="2"/>
        <v>2.0326999558108707E-2</v>
      </c>
      <c r="J21" s="19">
        <v>41</v>
      </c>
      <c r="K21" s="46">
        <v>1.83E-2</v>
      </c>
      <c r="L21" s="34">
        <v>43</v>
      </c>
      <c r="M21" s="35">
        <v>1.8181818181818181E-2</v>
      </c>
      <c r="N21" s="34">
        <v>25</v>
      </c>
      <c r="O21" s="35">
        <v>1.46E-2</v>
      </c>
      <c r="P21" s="34">
        <v>7</v>
      </c>
      <c r="Q21" s="35">
        <v>1.4800000000000001E-2</v>
      </c>
      <c r="R21" s="36">
        <v>12</v>
      </c>
      <c r="S21" s="38">
        <v>1.4200000000000001E-2</v>
      </c>
      <c r="T21" s="36">
        <v>10</v>
      </c>
      <c r="U21" s="38">
        <v>1.23E-2</v>
      </c>
      <c r="V21" s="36"/>
      <c r="W21" s="38"/>
      <c r="X21" s="39">
        <v>21</v>
      </c>
      <c r="Y21" s="40">
        <v>2.1000000000000001E-2</v>
      </c>
      <c r="Z21" s="43">
        <v>15</v>
      </c>
      <c r="AA21" s="41">
        <v>1.37E-2</v>
      </c>
      <c r="AB21" s="36">
        <v>22</v>
      </c>
      <c r="AC21" s="38">
        <v>1.8700000000000001E-2</v>
      </c>
      <c r="AD21" s="36">
        <v>16</v>
      </c>
      <c r="AE21" s="38">
        <v>1.54E-2</v>
      </c>
      <c r="AF21" s="36">
        <v>16</v>
      </c>
      <c r="AG21" s="38">
        <v>1.4800000000000001E-2</v>
      </c>
    </row>
    <row r="22" spans="1:34" x14ac:dyDescent="0.2">
      <c r="A22" s="12" t="s">
        <v>14</v>
      </c>
      <c r="B22" s="12">
        <v>418</v>
      </c>
      <c r="C22" s="13">
        <f t="shared" si="0"/>
        <v>1.3680248731795124E-2</v>
      </c>
      <c r="D22" s="14"/>
      <c r="E22" s="15"/>
      <c r="F22" s="14"/>
      <c r="G22" s="15"/>
      <c r="H22" s="16">
        <f t="shared" si="3"/>
        <v>34</v>
      </c>
      <c r="I22" s="17">
        <f t="shared" si="2"/>
        <v>5.0081013404035942E-3</v>
      </c>
      <c r="J22" s="19"/>
      <c r="K22" s="46"/>
      <c r="L22" s="34">
        <v>18</v>
      </c>
      <c r="M22" s="35">
        <v>7.6109936575052854E-3</v>
      </c>
      <c r="N22" s="34"/>
      <c r="O22" s="35"/>
      <c r="P22" s="34"/>
      <c r="Q22" s="35"/>
      <c r="R22" s="36"/>
      <c r="S22" s="37"/>
      <c r="T22" s="36"/>
      <c r="U22" s="38"/>
      <c r="V22" s="36">
        <v>16</v>
      </c>
      <c r="W22" s="38">
        <v>1.6899999999999998E-2</v>
      </c>
      <c r="X22" s="34"/>
      <c r="Y22" s="42"/>
      <c r="Z22" s="43">
        <v>22</v>
      </c>
      <c r="AA22" s="41">
        <v>2.01E-2</v>
      </c>
      <c r="AB22" s="36">
        <v>18</v>
      </c>
      <c r="AC22" s="38">
        <v>1.5299999999999999E-2</v>
      </c>
      <c r="AD22" s="36"/>
      <c r="AE22" s="38"/>
      <c r="AF22" s="36"/>
      <c r="AG22" s="38"/>
    </row>
    <row r="23" spans="1:34" x14ac:dyDescent="0.2">
      <c r="A23" s="12" t="s">
        <v>15</v>
      </c>
      <c r="B23" s="12">
        <v>416</v>
      </c>
      <c r="C23" s="13">
        <f t="shared" si="0"/>
        <v>1.3614792996236295E-2</v>
      </c>
      <c r="D23" s="14"/>
      <c r="E23" s="15"/>
      <c r="F23" s="14"/>
      <c r="G23" s="15"/>
      <c r="H23" s="16">
        <f t="shared" si="3"/>
        <v>7</v>
      </c>
      <c r="I23" s="17">
        <f t="shared" si="2"/>
        <v>1.0310796877301518E-3</v>
      </c>
      <c r="J23" s="19"/>
      <c r="K23" s="46"/>
      <c r="L23" s="34">
        <v>7</v>
      </c>
      <c r="M23" s="35">
        <v>2.959830866807611E-3</v>
      </c>
      <c r="N23" s="34"/>
      <c r="O23" s="35"/>
      <c r="P23" s="34"/>
      <c r="Q23" s="35"/>
      <c r="R23" s="36"/>
      <c r="S23" s="37"/>
      <c r="T23" s="36"/>
      <c r="U23" s="36"/>
      <c r="V23" s="36"/>
      <c r="W23" s="38"/>
      <c r="X23" s="34"/>
      <c r="Y23" s="42"/>
      <c r="Z23" s="43"/>
      <c r="AA23" s="41"/>
      <c r="AB23" s="36"/>
      <c r="AC23" s="38"/>
      <c r="AD23" s="36"/>
      <c r="AE23" s="38"/>
      <c r="AF23" s="36"/>
      <c r="AG23" s="38"/>
    </row>
    <row r="24" spans="1:34" x14ac:dyDescent="0.2">
      <c r="A24" s="12" t="s">
        <v>16</v>
      </c>
      <c r="B24" s="12">
        <v>357</v>
      </c>
      <c r="C24" s="13">
        <f t="shared" si="0"/>
        <v>1.1683848797250859E-2</v>
      </c>
      <c r="D24" s="14"/>
      <c r="E24" s="15"/>
      <c r="F24" s="14"/>
      <c r="G24" s="15"/>
      <c r="H24" s="16">
        <f t="shared" si="3"/>
        <v>117</v>
      </c>
      <c r="I24" s="17">
        <f t="shared" si="2"/>
        <v>1.7233760494918249E-2</v>
      </c>
      <c r="J24" s="19">
        <v>36</v>
      </c>
      <c r="K24" s="46">
        <v>1.61E-2</v>
      </c>
      <c r="L24" s="34">
        <v>0</v>
      </c>
      <c r="M24" s="35">
        <v>0</v>
      </c>
      <c r="N24" s="34">
        <v>25</v>
      </c>
      <c r="O24" s="35">
        <v>1.46E-2</v>
      </c>
      <c r="P24" s="34">
        <v>23</v>
      </c>
      <c r="Q24" s="35">
        <v>4.8500000000000001E-2</v>
      </c>
      <c r="R24" s="36">
        <v>11</v>
      </c>
      <c r="S24" s="38">
        <v>1.2999999999999999E-2</v>
      </c>
      <c r="T24" s="36">
        <v>10</v>
      </c>
      <c r="U24" s="38">
        <v>1.23E-2</v>
      </c>
      <c r="V24" s="36">
        <v>12</v>
      </c>
      <c r="W24" s="38">
        <v>1.2699999999999999E-2</v>
      </c>
      <c r="X24" s="39">
        <v>15</v>
      </c>
      <c r="Y24" s="40">
        <v>1.4999999999999999E-2</v>
      </c>
      <c r="Z24" s="43">
        <v>17</v>
      </c>
      <c r="AA24" s="41">
        <v>1.55E-2</v>
      </c>
      <c r="AB24" s="36">
        <v>19</v>
      </c>
      <c r="AC24" s="38">
        <v>1.61E-2</v>
      </c>
      <c r="AD24" s="36">
        <v>19</v>
      </c>
      <c r="AE24" s="38">
        <v>1.83E-2</v>
      </c>
      <c r="AF24" s="36">
        <v>20</v>
      </c>
      <c r="AG24" s="38">
        <v>1.8499999999999999E-2</v>
      </c>
    </row>
    <row r="25" spans="1:34" x14ac:dyDescent="0.2">
      <c r="A25" s="12" t="s">
        <v>7</v>
      </c>
      <c r="B25" s="12">
        <v>476</v>
      </c>
      <c r="C25" s="13">
        <f t="shared" si="0"/>
        <v>1.5578465063001146E-2</v>
      </c>
      <c r="D25" s="14">
        <v>601</v>
      </c>
      <c r="E25" s="15">
        <f>D25/$D$36</f>
        <v>1.6280644724366789E-2</v>
      </c>
      <c r="F25" s="14">
        <v>589</v>
      </c>
      <c r="G25" s="15">
        <f>F25/$F$36</f>
        <v>1.4871484118567894E-2</v>
      </c>
      <c r="H25" s="16">
        <f t="shared" si="3"/>
        <v>116</v>
      </c>
      <c r="I25" s="17">
        <f t="shared" si="2"/>
        <v>1.7086463396671085E-2</v>
      </c>
      <c r="J25" s="19">
        <v>30</v>
      </c>
      <c r="K25" s="46">
        <v>1.34E-2</v>
      </c>
      <c r="L25" s="34">
        <v>49</v>
      </c>
      <c r="M25" s="35">
        <v>2.0718816067653276E-2</v>
      </c>
      <c r="N25" s="34">
        <v>30</v>
      </c>
      <c r="O25" s="35">
        <v>1.7500000000000002E-2</v>
      </c>
      <c r="P25" s="34">
        <v>7</v>
      </c>
      <c r="Q25" s="35">
        <v>1.4800000000000001E-2</v>
      </c>
      <c r="R25" s="36"/>
      <c r="S25" s="37"/>
      <c r="T25" s="36"/>
      <c r="U25" s="38"/>
      <c r="V25" s="36"/>
      <c r="W25" s="38"/>
      <c r="X25" s="34"/>
      <c r="Y25" s="42"/>
      <c r="Z25" s="43"/>
      <c r="AA25" s="41"/>
      <c r="AB25" s="36">
        <v>13</v>
      </c>
      <c r="AC25" s="38">
        <v>1.0999999999999999E-2</v>
      </c>
      <c r="AD25" s="36"/>
      <c r="AE25" s="38"/>
      <c r="AF25" s="36"/>
      <c r="AG25" s="38"/>
    </row>
    <row r="26" spans="1:34" x14ac:dyDescent="0.2">
      <c r="A26" s="12" t="s">
        <v>19</v>
      </c>
      <c r="B26" s="14"/>
      <c r="C26" s="15"/>
      <c r="D26" s="14"/>
      <c r="E26" s="15"/>
      <c r="F26" s="14"/>
      <c r="G26" s="15"/>
      <c r="H26" s="16">
        <f t="shared" si="3"/>
        <v>18</v>
      </c>
      <c r="I26" s="17">
        <f t="shared" si="2"/>
        <v>2.6513477684489617E-3</v>
      </c>
      <c r="J26" s="19"/>
      <c r="K26" s="46"/>
      <c r="L26" s="34">
        <v>2</v>
      </c>
      <c r="M26" s="35">
        <v>8.4566596194503166E-4</v>
      </c>
      <c r="N26" s="34"/>
      <c r="O26" s="35"/>
      <c r="P26" s="34"/>
      <c r="Q26" s="35"/>
      <c r="R26" s="36"/>
      <c r="S26" s="37"/>
      <c r="T26" s="36">
        <v>16</v>
      </c>
      <c r="U26" s="38">
        <v>1.9599999999999999E-2</v>
      </c>
      <c r="V26" s="36"/>
      <c r="W26" s="38"/>
      <c r="X26" s="34"/>
      <c r="Y26" s="42"/>
      <c r="Z26" s="43"/>
      <c r="AA26" s="43"/>
      <c r="AB26" s="36"/>
      <c r="AC26" s="38"/>
      <c r="AD26" s="36"/>
      <c r="AE26" s="38"/>
      <c r="AF26" s="36"/>
      <c r="AG26" s="38"/>
      <c r="AH26" s="30"/>
    </row>
    <row r="27" spans="1:34" x14ac:dyDescent="0.2">
      <c r="A27" s="12" t="s">
        <v>20</v>
      </c>
      <c r="B27" s="14"/>
      <c r="C27" s="15"/>
      <c r="D27" s="14"/>
      <c r="E27" s="15"/>
      <c r="F27" s="14"/>
      <c r="G27" s="15"/>
      <c r="H27" s="16">
        <f t="shared" si="3"/>
        <v>68</v>
      </c>
      <c r="I27" s="17"/>
      <c r="J27" s="19">
        <v>33</v>
      </c>
      <c r="K27" s="46">
        <v>1.4800000000000001E-2</v>
      </c>
      <c r="L27" s="34">
        <v>35</v>
      </c>
      <c r="M27" s="35">
        <v>1.4799154334038054E-2</v>
      </c>
      <c r="N27" s="34"/>
      <c r="O27" s="35"/>
      <c r="P27" s="34"/>
      <c r="Q27" s="35"/>
      <c r="R27" s="36"/>
      <c r="S27" s="37"/>
      <c r="T27" s="36"/>
      <c r="U27" s="36"/>
      <c r="V27" s="36"/>
      <c r="W27" s="38"/>
      <c r="X27" s="39"/>
      <c r="Y27" s="40"/>
      <c r="Z27" s="43"/>
      <c r="AA27" s="41"/>
      <c r="AB27" s="36"/>
      <c r="AC27" s="38"/>
      <c r="AD27" s="36">
        <v>18</v>
      </c>
      <c r="AE27" s="38">
        <v>1.7399999999999999E-2</v>
      </c>
      <c r="AF27" s="36">
        <v>13</v>
      </c>
      <c r="AG27" s="38">
        <v>1.2E-2</v>
      </c>
    </row>
    <row r="28" spans="1:34" x14ac:dyDescent="0.2">
      <c r="A28" s="12" t="s">
        <v>21</v>
      </c>
      <c r="B28" s="14"/>
      <c r="C28" s="15"/>
      <c r="D28" s="14"/>
      <c r="E28" s="15"/>
      <c r="F28" s="14"/>
      <c r="G28" s="15"/>
      <c r="H28" s="16">
        <f t="shared" si="3"/>
        <v>38</v>
      </c>
      <c r="I28" s="17"/>
      <c r="J28" s="19"/>
      <c r="K28" s="46"/>
      <c r="L28" s="34">
        <v>11</v>
      </c>
      <c r="M28" s="35">
        <v>4.6511627906976744E-3</v>
      </c>
      <c r="N28" s="34"/>
      <c r="O28" s="35"/>
      <c r="P28" s="34">
        <v>6</v>
      </c>
      <c r="Q28" s="35">
        <v>1.2699999999999999E-2</v>
      </c>
      <c r="R28" s="36">
        <v>12</v>
      </c>
      <c r="S28" s="38">
        <v>1.4200000000000001E-2</v>
      </c>
      <c r="T28" s="36">
        <v>9</v>
      </c>
      <c r="U28" s="36">
        <v>1.0999999999999999E-2</v>
      </c>
      <c r="V28" s="36"/>
      <c r="W28" s="38"/>
      <c r="X28" s="34"/>
      <c r="Y28" s="42"/>
      <c r="Z28" s="43"/>
      <c r="AA28" s="43"/>
      <c r="AB28" s="36"/>
      <c r="AC28" s="36"/>
      <c r="AD28" s="36"/>
      <c r="AE28" s="38"/>
      <c r="AF28" s="36"/>
      <c r="AG28" s="38"/>
    </row>
    <row r="29" spans="1:34" x14ac:dyDescent="0.2">
      <c r="A29" s="12" t="s">
        <v>26</v>
      </c>
      <c r="B29" s="14"/>
      <c r="C29" s="15"/>
      <c r="D29" s="14"/>
      <c r="E29" s="15"/>
      <c r="F29" s="14"/>
      <c r="G29" s="15"/>
      <c r="H29" s="16">
        <f t="shared" si="3"/>
        <v>97</v>
      </c>
      <c r="I29" s="17"/>
      <c r="J29" s="19">
        <v>26</v>
      </c>
      <c r="K29" s="46">
        <v>1.1599999999999999E-2</v>
      </c>
      <c r="L29" s="34">
        <v>28</v>
      </c>
      <c r="M29" s="35">
        <v>1.1839323467230444E-2</v>
      </c>
      <c r="N29" s="34">
        <v>23</v>
      </c>
      <c r="O29" s="35">
        <v>1.34E-2</v>
      </c>
      <c r="P29" s="34">
        <v>9</v>
      </c>
      <c r="Q29" s="35">
        <v>1.9E-2</v>
      </c>
      <c r="R29" s="36"/>
      <c r="S29" s="37"/>
      <c r="T29" s="36">
        <v>11</v>
      </c>
      <c r="U29" s="38">
        <v>1.35E-2</v>
      </c>
      <c r="V29" s="36"/>
      <c r="W29" s="38"/>
      <c r="X29" s="39"/>
      <c r="Y29" s="40"/>
      <c r="Z29" s="43"/>
      <c r="AA29" s="41"/>
      <c r="AB29" s="36"/>
      <c r="AC29" s="38"/>
      <c r="AD29" s="36">
        <v>11</v>
      </c>
      <c r="AE29" s="38">
        <v>1.06E-2</v>
      </c>
      <c r="AF29" s="36">
        <v>19</v>
      </c>
      <c r="AG29" s="38">
        <v>1.7500000000000002E-2</v>
      </c>
    </row>
    <row r="30" spans="1:34" x14ac:dyDescent="0.2">
      <c r="A30" s="12" t="s">
        <v>28</v>
      </c>
      <c r="B30" s="12"/>
      <c r="C30" s="13"/>
      <c r="D30" s="14"/>
      <c r="E30" s="15"/>
      <c r="F30" s="14"/>
      <c r="G30" s="15"/>
      <c r="H30" s="16"/>
      <c r="I30" s="17"/>
      <c r="J30" s="19"/>
      <c r="K30" s="46"/>
      <c r="L30" s="34">
        <v>11</v>
      </c>
      <c r="M30" s="35">
        <v>4.6511627906976744E-3</v>
      </c>
      <c r="N30" s="34"/>
      <c r="O30" s="35"/>
      <c r="P30" s="34"/>
      <c r="Q30" s="35"/>
      <c r="R30" s="36"/>
      <c r="S30" s="37"/>
      <c r="T30" s="36"/>
      <c r="U30" s="44"/>
      <c r="V30" s="36"/>
      <c r="W30" s="38"/>
      <c r="X30" s="36"/>
      <c r="Y30" s="45"/>
      <c r="Z30" s="43"/>
      <c r="AA30" s="41"/>
      <c r="AB30" s="36"/>
      <c r="AC30" s="38"/>
      <c r="AD30" s="36"/>
      <c r="AE30" s="38"/>
      <c r="AF30" s="36"/>
      <c r="AG30" s="38"/>
    </row>
    <row r="31" spans="1:34" x14ac:dyDescent="0.2">
      <c r="A31" s="18" t="s">
        <v>1</v>
      </c>
      <c r="B31" s="12"/>
      <c r="C31" s="13"/>
      <c r="D31" s="14"/>
      <c r="E31" s="15"/>
      <c r="F31" s="14"/>
      <c r="G31" s="15"/>
      <c r="H31" s="16"/>
      <c r="I31" s="17"/>
      <c r="J31" s="19"/>
      <c r="K31" s="46"/>
      <c r="L31" s="34"/>
      <c r="M31" s="35"/>
      <c r="N31" s="34"/>
      <c r="O31" s="35"/>
      <c r="P31" s="34">
        <v>26</v>
      </c>
      <c r="Q31" s="35">
        <v>5.4899999999999997E-2</v>
      </c>
      <c r="R31" s="36"/>
      <c r="S31" s="37"/>
      <c r="T31" s="36"/>
      <c r="U31" s="44"/>
      <c r="V31" s="36"/>
      <c r="W31" s="38"/>
      <c r="X31" s="36">
        <v>58</v>
      </c>
      <c r="Y31" s="45">
        <v>5.79E-2</v>
      </c>
      <c r="Z31" s="43"/>
      <c r="AA31" s="41"/>
      <c r="AB31" s="36">
        <v>47</v>
      </c>
      <c r="AC31" s="37">
        <v>3.9899999999999998E-2</v>
      </c>
      <c r="AD31" s="36"/>
      <c r="AE31" s="38"/>
      <c r="AF31" s="36"/>
      <c r="AG31" s="38"/>
    </row>
    <row r="32" spans="1:34" x14ac:dyDescent="0.2">
      <c r="A32" s="18" t="s">
        <v>41</v>
      </c>
      <c r="B32" s="12"/>
      <c r="C32" s="13"/>
      <c r="D32" s="14"/>
      <c r="E32" s="15"/>
      <c r="F32" s="14"/>
      <c r="G32" s="15"/>
      <c r="H32" s="16"/>
      <c r="I32" s="17"/>
      <c r="J32" s="19"/>
      <c r="K32" s="46"/>
      <c r="L32" s="34"/>
      <c r="M32" s="35"/>
      <c r="N32" s="34"/>
      <c r="O32" s="35"/>
      <c r="P32" s="34">
        <v>7</v>
      </c>
      <c r="Q32" s="35">
        <v>1.4800000000000001E-2</v>
      </c>
      <c r="R32" s="36"/>
      <c r="S32" s="37"/>
      <c r="T32" s="36"/>
      <c r="U32" s="44"/>
      <c r="V32" s="36"/>
      <c r="W32" s="38"/>
      <c r="X32" s="36"/>
      <c r="Y32" s="45"/>
      <c r="Z32" s="43"/>
      <c r="AA32" s="41"/>
      <c r="AB32" s="36"/>
      <c r="AC32" s="38"/>
      <c r="AD32" s="36"/>
      <c r="AE32" s="38"/>
      <c r="AF32" s="36"/>
      <c r="AG32" s="38"/>
    </row>
    <row r="33" spans="1:34" x14ac:dyDescent="0.2">
      <c r="A33" s="18" t="s">
        <v>42</v>
      </c>
      <c r="B33" s="12"/>
      <c r="C33" s="13"/>
      <c r="D33" s="14"/>
      <c r="E33" s="15"/>
      <c r="F33" s="14"/>
      <c r="G33" s="15"/>
      <c r="H33" s="16"/>
      <c r="I33" s="17"/>
      <c r="J33" s="19"/>
      <c r="K33" s="46"/>
      <c r="L33" s="34"/>
      <c r="M33" s="35"/>
      <c r="N33" s="34"/>
      <c r="O33" s="35"/>
      <c r="P33" s="34">
        <v>6</v>
      </c>
      <c r="Q33" s="35">
        <v>1.2699999999999999E-2</v>
      </c>
      <c r="R33" s="36"/>
      <c r="S33" s="37"/>
      <c r="T33" s="36"/>
      <c r="U33" s="44"/>
      <c r="V33" s="36"/>
      <c r="W33" s="38"/>
      <c r="X33" s="36"/>
      <c r="Y33" s="45"/>
      <c r="Z33" s="43"/>
      <c r="AA33" s="41"/>
      <c r="AB33" s="36">
        <v>12</v>
      </c>
      <c r="AC33" s="37">
        <v>1.0200000000000001E-2</v>
      </c>
      <c r="AD33" s="36"/>
      <c r="AE33" s="38"/>
      <c r="AF33" s="36">
        <v>12</v>
      </c>
      <c r="AG33" s="38">
        <v>1.11E-2</v>
      </c>
    </row>
    <row r="34" spans="1:34" x14ac:dyDescent="0.2">
      <c r="A34" s="18" t="s">
        <v>43</v>
      </c>
      <c r="B34" s="12"/>
      <c r="C34" s="13"/>
      <c r="D34" s="14"/>
      <c r="E34" s="15"/>
      <c r="F34" s="14"/>
      <c r="G34" s="15"/>
      <c r="H34" s="16"/>
      <c r="I34" s="17"/>
      <c r="J34" s="19"/>
      <c r="K34" s="46"/>
      <c r="L34" s="34"/>
      <c r="M34" s="35"/>
      <c r="N34" s="34"/>
      <c r="O34" s="35"/>
      <c r="P34" s="34"/>
      <c r="Q34" s="35"/>
      <c r="R34" s="36">
        <v>381</v>
      </c>
      <c r="S34" s="38">
        <v>0.45140000000000002</v>
      </c>
      <c r="T34" s="36">
        <v>311</v>
      </c>
      <c r="U34" s="44">
        <v>0.38159999999999999</v>
      </c>
      <c r="V34" s="36">
        <v>359</v>
      </c>
      <c r="W34" s="38">
        <v>0.37869999999999998</v>
      </c>
      <c r="X34" s="36">
        <v>368</v>
      </c>
      <c r="Y34" s="45">
        <v>0.36759999999999998</v>
      </c>
      <c r="Z34" s="43">
        <v>402</v>
      </c>
      <c r="AA34" s="41">
        <v>0.36749999999999999</v>
      </c>
      <c r="AB34" s="36">
        <v>410</v>
      </c>
      <c r="AC34" s="37">
        <v>0.3483</v>
      </c>
      <c r="AD34" s="36">
        <v>363</v>
      </c>
      <c r="AE34" s="38">
        <v>0.35039999999999999</v>
      </c>
      <c r="AF34" s="36">
        <v>461</v>
      </c>
      <c r="AG34" s="38">
        <v>0.42530000000000001</v>
      </c>
    </row>
    <row r="35" spans="1:34" x14ac:dyDescent="0.2">
      <c r="A35" s="18" t="s">
        <v>8</v>
      </c>
      <c r="B35" s="12">
        <v>2474</v>
      </c>
      <c r="C35" s="13">
        <f>B35/$B$36</f>
        <v>8.0968744886270663E-2</v>
      </c>
      <c r="D35" s="14">
        <v>5320</v>
      </c>
      <c r="E35" s="15">
        <f>D35/$D$36</f>
        <v>0.14411485845862115</v>
      </c>
      <c r="F35" s="14">
        <v>4509</v>
      </c>
      <c r="G35" s="15">
        <f>F35/$F$36</f>
        <v>0.11384638691107409</v>
      </c>
      <c r="H35" s="16">
        <f>J35+L35+N35+P35+R35+T35+V35</f>
        <v>742</v>
      </c>
      <c r="I35" s="17">
        <f>H35/$H$36</f>
        <v>0.10929444689939609</v>
      </c>
      <c r="J35" s="19">
        <v>170</v>
      </c>
      <c r="K35" s="46">
        <v>0.08</v>
      </c>
      <c r="L35" s="34">
        <v>268</v>
      </c>
      <c r="M35" s="35">
        <v>0.11035940803382664</v>
      </c>
      <c r="N35" s="34">
        <v>116</v>
      </c>
      <c r="O35" s="35">
        <v>6.7800000000000013E-2</v>
      </c>
      <c r="P35" s="34">
        <v>21</v>
      </c>
      <c r="Q35" s="35">
        <v>0.04</v>
      </c>
      <c r="R35" s="36">
        <v>53</v>
      </c>
      <c r="S35" s="37">
        <f>R35/R36</f>
        <v>6.2796208530805683E-2</v>
      </c>
      <c r="T35" s="36">
        <v>35</v>
      </c>
      <c r="U35" s="49">
        <v>4.2800000000000005E-2</v>
      </c>
      <c r="V35" s="36">
        <v>79</v>
      </c>
      <c r="W35" s="38">
        <v>8.3299999999999999E-2</v>
      </c>
      <c r="X35" s="36">
        <v>85</v>
      </c>
      <c r="Y35" s="45">
        <v>8.5000000000000006E-2</v>
      </c>
      <c r="Z35" s="43">
        <v>92</v>
      </c>
      <c r="AA35" s="41">
        <f>Z35/Z36</f>
        <v>8.4095063985374766E-2</v>
      </c>
      <c r="AB35" s="36">
        <v>49</v>
      </c>
      <c r="AC35" s="37">
        <v>4.2000000000000003E-2</v>
      </c>
      <c r="AD35" s="36">
        <v>61</v>
      </c>
      <c r="AE35" s="38">
        <v>5.91E-2</v>
      </c>
      <c r="AF35" s="36">
        <v>64</v>
      </c>
      <c r="AG35" s="38">
        <v>5.8799999999999991E-2</v>
      </c>
    </row>
    <row r="36" spans="1:34" x14ac:dyDescent="0.2">
      <c r="A36" s="20" t="s">
        <v>9</v>
      </c>
      <c r="B36" s="21">
        <v>30555</v>
      </c>
      <c r="C36" s="22">
        <f>SUM(C11:C35)</f>
        <v>0.99999999999999989</v>
      </c>
      <c r="D36" s="23">
        <v>36915</v>
      </c>
      <c r="E36" s="24">
        <f>SUM(E11:E35)</f>
        <v>0.99999999999999989</v>
      </c>
      <c r="F36" s="23">
        <v>39606</v>
      </c>
      <c r="G36" s="24">
        <f>SUM(G11:G35)</f>
        <v>1</v>
      </c>
      <c r="H36" s="25">
        <f t="shared" ref="H36" si="5">J36+L36+N36+P36</f>
        <v>6789</v>
      </c>
      <c r="I36" s="26" t="e">
        <f t="shared" ref="I36:AG36" si="6">SUM(I11:I35)</f>
        <v>#REF!</v>
      </c>
      <c r="J36" s="23">
        <f t="shared" si="6"/>
        <v>2236</v>
      </c>
      <c r="K36" s="33">
        <f t="shared" si="6"/>
        <v>1.004</v>
      </c>
      <c r="L36" s="23">
        <f t="shared" si="6"/>
        <v>2365</v>
      </c>
      <c r="M36" s="33">
        <f t="shared" si="6"/>
        <v>0.99704016913319216</v>
      </c>
      <c r="N36" s="23">
        <f t="shared" si="6"/>
        <v>1714</v>
      </c>
      <c r="O36" s="33">
        <f t="shared" si="6"/>
        <v>1.0002999999999997</v>
      </c>
      <c r="P36" s="23">
        <f t="shared" si="6"/>
        <v>474</v>
      </c>
      <c r="Q36" s="33">
        <f t="shared" si="6"/>
        <v>0.99600000000000011</v>
      </c>
      <c r="R36" s="23">
        <f t="shared" si="6"/>
        <v>844</v>
      </c>
      <c r="S36" s="33">
        <f t="shared" si="6"/>
        <v>0.99989620853080574</v>
      </c>
      <c r="T36" s="23">
        <f t="shared" si="6"/>
        <v>815</v>
      </c>
      <c r="U36" s="33">
        <f t="shared" si="6"/>
        <v>0.99989999999999979</v>
      </c>
      <c r="V36" s="23">
        <f t="shared" si="6"/>
        <v>948</v>
      </c>
      <c r="W36" s="33">
        <f t="shared" si="6"/>
        <v>1</v>
      </c>
      <c r="X36" s="23">
        <f t="shared" si="6"/>
        <v>1001</v>
      </c>
      <c r="Y36" s="33">
        <f t="shared" si="6"/>
        <v>1</v>
      </c>
      <c r="Z36" s="23">
        <f t="shared" si="6"/>
        <v>1094</v>
      </c>
      <c r="AA36" s="33">
        <f t="shared" si="6"/>
        <v>1.0000950639853747</v>
      </c>
      <c r="AB36" s="23">
        <f t="shared" si="6"/>
        <v>1177</v>
      </c>
      <c r="AC36" s="33">
        <f t="shared" si="6"/>
        <v>1</v>
      </c>
      <c r="AD36" s="23">
        <f t="shared" si="6"/>
        <v>1036</v>
      </c>
      <c r="AE36" s="33">
        <f t="shared" si="6"/>
        <v>1.0001999999999998</v>
      </c>
      <c r="AF36" s="23">
        <f t="shared" si="6"/>
        <v>1084</v>
      </c>
      <c r="AG36" s="33">
        <f t="shared" si="6"/>
        <v>0.99990000000000001</v>
      </c>
      <c r="AH36" s="29"/>
    </row>
    <row r="37" spans="1:34" x14ac:dyDescent="0.2">
      <c r="H37" s="50" t="s">
        <v>22</v>
      </c>
      <c r="I37" s="50"/>
      <c r="V37" s="28"/>
    </row>
    <row r="38" spans="1:34" x14ac:dyDescent="0.2">
      <c r="A38" s="32" t="s">
        <v>27</v>
      </c>
      <c r="B38" s="32"/>
      <c r="C38" s="32"/>
      <c r="D38" s="32"/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32"/>
      <c r="P38" s="32"/>
      <c r="Q38" s="32"/>
    </row>
    <row r="39" spans="1:34" x14ac:dyDescent="0.2">
      <c r="A39" s="31" t="s">
        <v>25</v>
      </c>
    </row>
    <row r="41" spans="1:34" x14ac:dyDescent="0.2">
      <c r="O41" s="48"/>
    </row>
  </sheetData>
  <mergeCells count="2">
    <mergeCell ref="H37:I37"/>
    <mergeCell ref="X1:Y9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SMS- DENÚNCIA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SHARLENE DE OLIVEIRA SOUZA GUIDUCCI</dc:creator>
  <cp:lastModifiedBy>SHARLENE DE OLIVEIRA SOUZA GUIDUCCI</cp:lastModifiedBy>
  <dcterms:created xsi:type="dcterms:W3CDTF">2019-01-28T12:32:10Z</dcterms:created>
  <dcterms:modified xsi:type="dcterms:W3CDTF">2021-01-11T15:51:19Z</dcterms:modified>
</cp:coreProperties>
</file>