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harlenes\AppData\Local\Microsoft\Windows\Temporary Internet Files\Content.Outlook\3SULOUPE\"/>
    </mc:Choice>
  </mc:AlternateContent>
  <bookViews>
    <workbookView xWindow="0" yWindow="0" windowWidth="21600" windowHeight="9075" tabRatio="987"/>
  </bookViews>
  <sheets>
    <sheet name="SMS- DENÚNCIA" sheetId="8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32" i="8" l="1"/>
  <c r="AG32" i="8" l="1"/>
  <c r="AE32" i="8" l="1"/>
  <c r="AE31" i="8"/>
  <c r="AC31" i="8" l="1"/>
  <c r="AC32" i="8" s="1"/>
  <c r="AB32" i="8"/>
  <c r="AA31" i="8" l="1"/>
  <c r="AA32" i="8"/>
  <c r="Z32" i="8"/>
  <c r="Y32" i="8" l="1"/>
  <c r="H12" i="8" l="1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1" i="8"/>
  <c r="H11" i="8"/>
  <c r="V32" i="8"/>
  <c r="W29" i="8" l="1"/>
  <c r="W16" i="8"/>
  <c r="W20" i="8"/>
  <c r="W27" i="8"/>
  <c r="W17" i="8"/>
  <c r="W21" i="8"/>
  <c r="W12" i="8"/>
  <c r="W14" i="8"/>
  <c r="W18" i="8"/>
  <c r="W22" i="8"/>
  <c r="W11" i="8"/>
  <c r="W15" i="8"/>
  <c r="W19" i="8"/>
  <c r="W13" i="8"/>
  <c r="W31" i="8"/>
  <c r="T32" i="8"/>
  <c r="W32" i="8" l="1"/>
  <c r="U32" i="8"/>
  <c r="S12" i="8"/>
  <c r="S13" i="8"/>
  <c r="S14" i="8"/>
  <c r="S15" i="8"/>
  <c r="S16" i="8"/>
  <c r="S17" i="8"/>
  <c r="S18" i="8"/>
  <c r="S19" i="8"/>
  <c r="S21" i="8"/>
  <c r="S22" i="8"/>
  <c r="S24" i="8"/>
  <c r="S25" i="8"/>
  <c r="S27" i="8"/>
  <c r="S31" i="8"/>
  <c r="S32" i="8"/>
  <c r="S11" i="8"/>
  <c r="M31" i="8" l="1"/>
  <c r="Q31" i="8"/>
  <c r="O31" i="8"/>
  <c r="Q28" i="8"/>
  <c r="Q12" i="8"/>
  <c r="Q13" i="8"/>
  <c r="Q14" i="8"/>
  <c r="Q15" i="8"/>
  <c r="Q16" i="8"/>
  <c r="Q17" i="8"/>
  <c r="Q18" i="8"/>
  <c r="Q19" i="8"/>
  <c r="Q21" i="8"/>
  <c r="Q27" i="8"/>
  <c r="Q11" i="8"/>
  <c r="O27" i="8"/>
  <c r="O12" i="8"/>
  <c r="O13" i="8"/>
  <c r="O14" i="8"/>
  <c r="O15" i="8"/>
  <c r="O16" i="8"/>
  <c r="O17" i="8"/>
  <c r="O18" i="8"/>
  <c r="O19" i="8"/>
  <c r="O20" i="8"/>
  <c r="O21" i="8"/>
  <c r="O23" i="8"/>
  <c r="O25" i="8"/>
  <c r="O11" i="8"/>
  <c r="M12" i="8"/>
  <c r="M13" i="8"/>
  <c r="M14" i="8"/>
  <c r="M15" i="8"/>
  <c r="M16" i="8"/>
  <c r="M17" i="8"/>
  <c r="M18" i="8"/>
  <c r="M19" i="8"/>
  <c r="M20" i="8"/>
  <c r="M21" i="8"/>
  <c r="M25" i="8"/>
  <c r="M26" i="8"/>
  <c r="M11" i="8"/>
  <c r="K12" i="8"/>
  <c r="K13" i="8"/>
  <c r="K14" i="8"/>
  <c r="K15" i="8"/>
  <c r="K16" i="8"/>
  <c r="K17" i="8"/>
  <c r="K18" i="8"/>
  <c r="K19" i="8"/>
  <c r="K20" i="8"/>
  <c r="K21" i="8"/>
  <c r="K22" i="8"/>
  <c r="K11" i="8"/>
  <c r="G12" i="8"/>
  <c r="G13" i="8"/>
  <c r="G14" i="8"/>
  <c r="G15" i="8"/>
  <c r="G16" i="8"/>
  <c r="G17" i="8"/>
  <c r="G18" i="8"/>
  <c r="G19" i="8"/>
  <c r="G20" i="8"/>
  <c r="G25" i="8"/>
  <c r="G31" i="8"/>
  <c r="G11" i="8"/>
  <c r="E31" i="8"/>
  <c r="G32" i="8" l="1"/>
  <c r="Q32" i="8"/>
  <c r="O32" i="8"/>
  <c r="M32" i="8"/>
  <c r="K31" i="8"/>
  <c r="K32" i="8" s="1"/>
  <c r="E12" i="8"/>
  <c r="E14" i="8"/>
  <c r="E15" i="8"/>
  <c r="E16" i="8"/>
  <c r="E17" i="8"/>
  <c r="E18" i="8"/>
  <c r="E19" i="8"/>
  <c r="E20" i="8"/>
  <c r="E21" i="8"/>
  <c r="E25" i="8"/>
  <c r="E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31" i="8"/>
  <c r="C11" i="8"/>
  <c r="C32" i="8" l="1"/>
  <c r="E32" i="8"/>
  <c r="H32" i="8" l="1"/>
  <c r="I24" i="8" l="1"/>
  <c r="I25" i="8"/>
  <c r="I21" i="8"/>
  <c r="I26" i="8"/>
  <c r="I19" i="8"/>
  <c r="I22" i="8"/>
  <c r="I11" i="8"/>
  <c r="I23" i="8"/>
  <c r="I14" i="8"/>
  <c r="I18" i="8"/>
  <c r="I17" i="8"/>
  <c r="I15" i="8"/>
  <c r="I13" i="8"/>
  <c r="I12" i="8"/>
  <c r="I16" i="8"/>
  <c r="I20" i="8"/>
  <c r="I31" i="8"/>
  <c r="I32" i="8" l="1"/>
</calcChain>
</file>

<file path=xl/sharedStrings.xml><?xml version="1.0" encoding="utf-8"?>
<sst xmlns="http://schemas.openxmlformats.org/spreadsheetml/2006/main" count="42" uniqueCount="41">
  <si>
    <t>CLASSIFICAÇÃO</t>
  </si>
  <si>
    <t>POLUIÇÃO SONORA</t>
  </si>
  <si>
    <t>AMBULANTE</t>
  </si>
  <si>
    <t>PREGAÇÃO</t>
  </si>
  <si>
    <t>ENTORPECENTE</t>
  </si>
  <si>
    <t>PEDINTE / MENDICÂNCIA</t>
  </si>
  <si>
    <t>BEBIDA ALCÓOLICA / EMBRIAGUEZ</t>
  </si>
  <si>
    <t>FUMANTE</t>
  </si>
  <si>
    <t>OUTROS</t>
  </si>
  <si>
    <t>TOTAL GERAL</t>
  </si>
  <si>
    <t>TEMPERATURA - AR/VENTIL. LIG/DESLIG</t>
  </si>
  <si>
    <t>TEMPERATURA - AR/ VENTILADO REGULAR</t>
  </si>
  <si>
    <t>FALHA OU PROBLEMA OPER OU MANUT</t>
  </si>
  <si>
    <t>LIXO / SUJEIRA / VÔMITO</t>
  </si>
  <si>
    <t>CIRCULAÇÃO - PROBLEMA/ATRASO</t>
  </si>
  <si>
    <t>BILHETE OU PASSE</t>
  </si>
  <si>
    <t>INDIVÍDUO / SITUAÇÃO SUSPEITA</t>
  </si>
  <si>
    <t>-</t>
  </si>
  <si>
    <t>COMPORTAMENTO INADEQUADO USUÁRIO</t>
  </si>
  <si>
    <t>jan/19 %</t>
  </si>
  <si>
    <t>fev/19 %</t>
  </si>
  <si>
    <t>mar/19 %</t>
  </si>
  <si>
    <t>abr/19 %</t>
  </si>
  <si>
    <t>CIRCULAÇÃO - RECLAMAÇÃO</t>
  </si>
  <si>
    <t>DESINTELIGÊNCIA / AGRESSÃO</t>
  </si>
  <si>
    <t>FURTO / ROUBO</t>
  </si>
  <si>
    <t>ACUMULADO</t>
  </si>
  <si>
    <t xml:space="preserve">SMS DENÚNCIA  </t>
  </si>
  <si>
    <t>MOTIVOS</t>
  </si>
  <si>
    <t>SMS + SAU</t>
  </si>
  <si>
    <t>mai/19 %</t>
  </si>
  <si>
    <t>jun/19 %</t>
  </si>
  <si>
    <t>MAL SÚBITO/ ACIDENTES/ ATENDIMENTO</t>
  </si>
  <si>
    <t>jul/19 %</t>
  </si>
  <si>
    <t>ago/19 %</t>
  </si>
  <si>
    <t>set/19 %</t>
  </si>
  <si>
    <t>out/19 %</t>
  </si>
  <si>
    <t>nov/19 %</t>
  </si>
  <si>
    <t>Obs: foram consideradas (classificadas) as reclamações que refletem em 1% ou mais em relação ao total geral. Demais estão na classificação "outros".</t>
  </si>
  <si>
    <t>ANIMAL/INSETO - VIA/ ESTAÇÃO/ TREM</t>
  </si>
  <si>
    <t>dez/19 %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</si>
</sst>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Verdana"/>
      <family val="2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5" borderId="0" xfId="0" applyFont="1" applyFill="1"/>
    <xf numFmtId="0" fontId="2" fillId="5" borderId="0" xfId="0" applyFont="1" applyFill="1" applyAlignment="1">
      <alignment horizontal="center"/>
    </xf>
    <xf numFmtId="0" fontId="2" fillId="0" borderId="0" xfId="0" applyFont="1"/>
    <xf numFmtId="0" fontId="3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/>
    </xf>
    <xf numFmtId="0" fontId="4" fillId="4" borderId="1" xfId="0" applyFont="1" applyFill="1" applyBorder="1"/>
    <xf numFmtId="9" fontId="4" fillId="4" borderId="1" xfId="0" applyNumberFormat="1" applyFont="1" applyFill="1" applyBorder="1"/>
    <xf numFmtId="0" fontId="4" fillId="4" borderId="1" xfId="0" applyFont="1" applyFill="1" applyBorder="1" applyAlignment="1">
      <alignment horizontal="center"/>
    </xf>
    <xf numFmtId="9" fontId="4" fillId="4" borderId="1" xfId="0" applyNumberFormat="1" applyFont="1" applyFill="1" applyBorder="1" applyAlignment="1">
      <alignment horizontal="center"/>
    </xf>
    <xf numFmtId="17" fontId="4" fillId="4" borderId="1" xfId="0" applyNumberFormat="1" applyFont="1" applyFill="1" applyBorder="1" applyAlignment="1">
      <alignment horizontal="center"/>
    </xf>
    <xf numFmtId="17" fontId="4" fillId="4" borderId="1" xfId="0" applyNumberFormat="1" applyFont="1" applyFill="1" applyBorder="1"/>
    <xf numFmtId="0" fontId="2" fillId="2" borderId="1" xfId="0" applyFont="1" applyFill="1" applyBorder="1"/>
    <xf numFmtId="0" fontId="2" fillId="0" borderId="1" xfId="0" applyFont="1" applyFill="1" applyBorder="1"/>
    <xf numFmtId="10" fontId="2" fillId="0" borderId="1" xfId="1" applyNumberFormat="1" applyFont="1" applyFill="1" applyBorder="1"/>
    <xf numFmtId="0" fontId="2" fillId="0" borderId="1" xfId="0" applyFont="1" applyFill="1" applyBorder="1" applyAlignment="1">
      <alignment horizontal="center"/>
    </xf>
    <xf numFmtId="10" fontId="2" fillId="0" borderId="1" xfId="1" applyNumberFormat="1" applyFont="1" applyFill="1" applyBorder="1" applyAlignment="1">
      <alignment horizontal="center"/>
    </xf>
    <xf numFmtId="0" fontId="2" fillId="3" borderId="1" xfId="0" applyFont="1" applyFill="1" applyBorder="1"/>
    <xf numFmtId="10" fontId="2" fillId="3" borderId="1" xfId="1" applyNumberFormat="1" applyFont="1" applyFill="1" applyBorder="1"/>
    <xf numFmtId="0" fontId="2" fillId="0" borderId="1" xfId="0" applyFont="1" applyBorder="1" applyAlignment="1">
      <alignment horizontal="center"/>
    </xf>
    <xf numFmtId="9" fontId="2" fillId="0" borderId="1" xfId="1" applyFont="1" applyBorder="1" applyAlignment="1">
      <alignment horizontal="center"/>
    </xf>
    <xf numFmtId="10" fontId="2" fillId="0" borderId="1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10" fontId="2" fillId="0" borderId="3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10" fontId="2" fillId="2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4" xfId="0" applyFont="1" applyFill="1" applyBorder="1"/>
    <xf numFmtId="0" fontId="2" fillId="2" borderId="1" xfId="0" applyFont="1" applyFill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10" fontId="2" fillId="0" borderId="4" xfId="1" applyNumberFormat="1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Fill="1" applyBorder="1"/>
    <xf numFmtId="10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0" fontId="5" fillId="0" borderId="1" xfId="1" applyNumberFormat="1" applyFont="1" applyFill="1" applyBorder="1" applyAlignment="1">
      <alignment horizontal="center"/>
    </xf>
    <xf numFmtId="0" fontId="5" fillId="3" borderId="1" xfId="0" applyFont="1" applyFill="1" applyBorder="1"/>
    <xf numFmtId="10" fontId="5" fillId="3" borderId="1" xfId="1" applyNumberFormat="1" applyFont="1" applyFill="1" applyBorder="1"/>
    <xf numFmtId="10" fontId="5" fillId="0" borderId="1" xfId="1" applyNumberFormat="1" applyFont="1" applyFill="1" applyBorder="1"/>
    <xf numFmtId="9" fontId="5" fillId="0" borderId="1" xfId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0" fontId="5" fillId="0" borderId="1" xfId="0" applyNumberFormat="1" applyFont="1" applyBorder="1" applyAlignment="1">
      <alignment horizontal="center"/>
    </xf>
    <xf numFmtId="10" fontId="5" fillId="0" borderId="1" xfId="1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0" fontId="2" fillId="0" borderId="0" xfId="0" applyNumberFormat="1" applyFont="1"/>
    <xf numFmtId="10" fontId="2" fillId="0" borderId="0" xfId="1" applyNumberFormat="1" applyFont="1"/>
    <xf numFmtId="164" fontId="5" fillId="0" borderId="1" xfId="0" applyNumberFormat="1" applyFont="1" applyBorder="1" applyAlignment="1">
      <alignment horizontal="center"/>
    </xf>
    <xf numFmtId="0" fontId="5" fillId="0" borderId="0" xfId="0" applyFont="1"/>
    <xf numFmtId="0" fontId="5" fillId="3" borderId="0" xfId="0" applyFont="1" applyFill="1" applyAlignment="1"/>
    <xf numFmtId="0" fontId="4" fillId="4" borderId="1" xfId="0" applyFont="1" applyFill="1" applyBorder="1" applyAlignment="1">
      <alignment horizontal="center"/>
    </xf>
    <xf numFmtId="0" fontId="2" fillId="5" borderId="0" xfId="0" applyFont="1" applyFill="1" applyAlignment="1">
      <alignment horizont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</xdr:colOff>
      <xdr:row>2</xdr:row>
      <xdr:rowOff>0</xdr:rowOff>
    </xdr:from>
    <xdr:to>
      <xdr:col>23</xdr:col>
      <xdr:colOff>287242</xdr:colOff>
      <xdr:row>6</xdr:row>
      <xdr:rowOff>284805</xdr:rowOff>
    </xdr:to>
    <xdr:grpSp>
      <xdr:nvGrpSpPr>
        <xdr:cNvPr id="2" name="Grupo 1"/>
        <xdr:cNvGrpSpPr/>
      </xdr:nvGrpSpPr>
      <xdr:grpSpPr>
        <a:xfrm>
          <a:off x="4698724" y="331304"/>
          <a:ext cx="4682822" cy="823589"/>
          <a:chOff x="1885487" y="2348880"/>
          <a:chExt cx="5573617" cy="1046805"/>
        </a:xfrm>
      </xdr:grpSpPr>
      <xdr:pic>
        <xdr:nvPicPr>
          <xdr:cNvPr id="3" name="Picture 11">
            <a:extLst>
              <a:ext uri="{FF2B5EF4-FFF2-40B4-BE49-F238E27FC236}">
                <a16:creationId xmlns:lc="http://schemas.openxmlformats.org/drawingml/2006/lockedCanvas" xmlns:a16="http://schemas.microsoft.com/office/drawing/2014/main" xmlns="" xmlns:p="http://schemas.openxmlformats.org/presentationml/2006/main" xmlns:r="http://schemas.openxmlformats.org/officeDocument/2006/relationships" id="{C4932733-DE66-A844-89AA-0043C6E3F759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6138" t="33313" r="16138" b="32200"/>
          <a:stretch/>
        </xdr:blipFill>
        <xdr:spPr>
          <a:xfrm>
            <a:off x="4644008" y="2348880"/>
            <a:ext cx="2815096" cy="1014744"/>
          </a:xfrm>
          <a:prstGeom prst="rect">
            <a:avLst/>
          </a:prstGeom>
        </xdr:spPr>
      </xdr:pic>
      <xdr:pic>
        <xdr:nvPicPr>
          <xdr:cNvPr id="4" name="Imagem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biLevel thresh="2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885487" y="2792902"/>
            <a:ext cx="2079044" cy="602783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5"/>
  <sheetViews>
    <sheetView showGridLines="0" tabSelected="1" zoomScale="115" zoomScaleNormal="115" workbookViewId="0">
      <pane ySplit="10" topLeftCell="A11" activePane="bottomLeft" state="frozen"/>
      <selection pane="bottomLeft" activeCell="AC37" sqref="AC37"/>
    </sheetView>
  </sheetViews>
  <sheetFormatPr defaultRowHeight="12.75" x14ac:dyDescent="0.2"/>
  <cols>
    <col min="1" max="1" width="35" style="3" bestFit="1" customWidth="1"/>
    <col min="2" max="2" width="6" style="3" hidden="1" customWidth="1"/>
    <col min="3" max="3" width="7.7109375" style="3" hidden="1" customWidth="1"/>
    <col min="4" max="4" width="6" style="3" hidden="1" customWidth="1"/>
    <col min="5" max="5" width="7.7109375" style="3" hidden="1" customWidth="1"/>
    <col min="6" max="6" width="6" style="43" hidden="1" customWidth="1"/>
    <col min="7" max="7" width="7.7109375" style="43" hidden="1" customWidth="1"/>
    <col min="8" max="8" width="6" style="3" hidden="1" customWidth="1"/>
    <col min="9" max="9" width="7.7109375" style="3" hidden="1" customWidth="1"/>
    <col min="10" max="10" width="6.140625" style="43" bestFit="1" customWidth="1"/>
    <col min="11" max="11" width="7.85546875" style="43" bestFit="1" customWidth="1"/>
    <col min="12" max="12" width="6.28515625" style="3" bestFit="1" customWidth="1"/>
    <col min="13" max="13" width="8" style="3" bestFit="1" customWidth="1"/>
    <col min="14" max="14" width="7" style="3" bestFit="1" customWidth="1"/>
    <col min="15" max="15" width="8.7109375" style="3" bestFit="1" customWidth="1"/>
    <col min="16" max="16" width="6.42578125" style="3" bestFit="1" customWidth="1"/>
    <col min="17" max="17" width="8.140625" style="3" bestFit="1" customWidth="1"/>
    <col min="18" max="18" width="6.7109375" style="43" bestFit="1" customWidth="1"/>
    <col min="19" max="19" width="8.42578125" style="3" bestFit="1" customWidth="1"/>
    <col min="20" max="20" width="6.28515625" style="3" bestFit="1" customWidth="1"/>
    <col min="21" max="21" width="8" style="3" bestFit="1" customWidth="1"/>
    <col min="22" max="22" width="5.7109375" style="3" bestFit="1" customWidth="1"/>
    <col min="23" max="23" width="7.7109375" style="3" bestFit="1" customWidth="1"/>
    <col min="24" max="24" width="6.5703125" style="3" bestFit="1" customWidth="1"/>
    <col min="25" max="25" width="8.28515625" style="3" bestFit="1" customWidth="1"/>
    <col min="26" max="26" width="6.28515625" style="3" bestFit="1" customWidth="1"/>
    <col min="27" max="27" width="8" style="3" bestFit="1" customWidth="1"/>
    <col min="28" max="28" width="6.5703125" style="3" bestFit="1" customWidth="1"/>
    <col min="29" max="29" width="8.28515625" style="3" bestFit="1" customWidth="1"/>
    <col min="30" max="32" width="9.140625" style="3"/>
    <col min="33" max="33" width="9.140625" style="3" customWidth="1"/>
    <col min="34" max="16384" width="9.140625" style="3"/>
  </cols>
  <sheetData>
    <row r="1" spans="1:33" x14ac:dyDescent="0.2">
      <c r="A1" s="1"/>
      <c r="B1" s="1"/>
      <c r="C1" s="1"/>
      <c r="D1" s="1"/>
      <c r="E1" s="1"/>
      <c r="F1" s="2"/>
      <c r="G1" s="2"/>
      <c r="H1" s="1"/>
      <c r="I1" s="1"/>
      <c r="J1" s="2"/>
      <c r="K1" s="2"/>
      <c r="L1" s="1"/>
      <c r="M1" s="1"/>
      <c r="N1" s="1"/>
      <c r="O1" s="1"/>
      <c r="P1" s="1"/>
      <c r="Q1" s="1"/>
      <c r="R1" s="2"/>
      <c r="S1" s="1"/>
      <c r="T1" s="1"/>
      <c r="U1" s="1"/>
      <c r="V1" s="1"/>
      <c r="W1" s="1"/>
      <c r="X1" s="51"/>
      <c r="Y1" s="5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1"/>
      <c r="B2" s="1"/>
      <c r="C2" s="1"/>
      <c r="D2" s="1"/>
      <c r="E2" s="1"/>
      <c r="F2" s="2"/>
      <c r="G2" s="2"/>
      <c r="H2" s="1"/>
      <c r="I2" s="1"/>
      <c r="J2" s="2"/>
      <c r="K2" s="2"/>
      <c r="L2" s="1"/>
      <c r="M2" s="1"/>
      <c r="N2" s="1"/>
      <c r="O2" s="1"/>
      <c r="P2" s="1"/>
      <c r="Q2" s="1"/>
      <c r="R2" s="2"/>
      <c r="S2" s="1"/>
      <c r="T2" s="1"/>
      <c r="U2" s="1"/>
      <c r="V2" s="1"/>
      <c r="W2" s="1"/>
      <c r="X2" s="51"/>
      <c r="Y2" s="5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2"/>
      <c r="G3" s="2"/>
      <c r="H3" s="1"/>
      <c r="I3" s="1"/>
      <c r="J3" s="2"/>
      <c r="K3" s="2"/>
      <c r="L3" s="1"/>
      <c r="M3" s="1"/>
      <c r="N3" s="1"/>
      <c r="O3" s="1"/>
      <c r="P3" s="1"/>
      <c r="Q3" s="1"/>
      <c r="R3" s="2"/>
      <c r="S3" s="1"/>
      <c r="T3" s="1"/>
      <c r="U3" s="1"/>
      <c r="V3" s="1"/>
      <c r="W3" s="1"/>
      <c r="X3" s="51"/>
      <c r="Y3" s="5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2"/>
      <c r="G4" s="2"/>
      <c r="H4" s="1"/>
      <c r="I4" s="1"/>
      <c r="J4" s="2"/>
      <c r="K4" s="2"/>
      <c r="L4" s="1"/>
      <c r="M4" s="1"/>
      <c r="N4" s="1"/>
      <c r="O4" s="1"/>
      <c r="P4" s="1"/>
      <c r="Q4" s="1"/>
      <c r="R4" s="2"/>
      <c r="S4" s="1"/>
      <c r="T4" s="1"/>
      <c r="U4" s="1"/>
      <c r="V4" s="1"/>
      <c r="W4" s="1"/>
      <c r="X4" s="51"/>
      <c r="Y4" s="51"/>
      <c r="Z4" s="1"/>
      <c r="AA4" s="1"/>
      <c r="AB4" s="1"/>
      <c r="AC4" s="1"/>
      <c r="AD4" s="1"/>
      <c r="AE4" s="1"/>
      <c r="AF4" s="1"/>
      <c r="AG4" s="1"/>
    </row>
    <row r="5" spans="1:33" x14ac:dyDescent="0.2">
      <c r="A5" s="1"/>
      <c r="B5" s="1"/>
      <c r="C5" s="1"/>
      <c r="D5" s="1"/>
      <c r="E5" s="1"/>
      <c r="F5" s="2"/>
      <c r="G5" s="2"/>
      <c r="H5" s="1"/>
      <c r="I5" s="1"/>
      <c r="J5" s="2"/>
      <c r="K5" s="2"/>
      <c r="L5" s="1"/>
      <c r="M5" s="1"/>
      <c r="N5" s="1"/>
      <c r="O5" s="1"/>
      <c r="P5" s="1"/>
      <c r="Q5" s="1"/>
      <c r="R5" s="2"/>
      <c r="S5" s="1"/>
      <c r="T5" s="1"/>
      <c r="U5" s="1"/>
      <c r="V5" s="1"/>
      <c r="W5" s="1"/>
      <c r="X5" s="51"/>
      <c r="Y5" s="51"/>
      <c r="Z5" s="1"/>
      <c r="AA5" s="1"/>
      <c r="AB5" s="1"/>
      <c r="AC5" s="1"/>
      <c r="AD5" s="1"/>
      <c r="AE5" s="1"/>
      <c r="AF5" s="1"/>
      <c r="AG5" s="1"/>
    </row>
    <row r="6" spans="1:33" x14ac:dyDescent="0.2">
      <c r="A6" s="4" t="s">
        <v>27</v>
      </c>
      <c r="B6" s="1"/>
      <c r="C6" s="1"/>
      <c r="D6" s="1"/>
      <c r="E6" s="1"/>
      <c r="F6" s="2"/>
      <c r="G6" s="2"/>
      <c r="H6" s="1"/>
      <c r="I6" s="1"/>
      <c r="J6" s="2"/>
      <c r="K6" s="2"/>
      <c r="L6" s="1"/>
      <c r="M6" s="1"/>
      <c r="N6" s="1"/>
      <c r="O6" s="1"/>
      <c r="P6" s="1"/>
      <c r="Q6" s="1"/>
      <c r="R6" s="2"/>
      <c r="S6" s="1"/>
      <c r="T6" s="1"/>
      <c r="U6" s="1"/>
      <c r="V6" s="1"/>
      <c r="W6" s="1"/>
      <c r="X6" s="51"/>
      <c r="Y6" s="5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5" t="s">
        <v>28</v>
      </c>
      <c r="B7" s="1"/>
      <c r="C7" s="1"/>
      <c r="D7" s="1"/>
      <c r="E7" s="1"/>
      <c r="F7" s="2"/>
      <c r="G7" s="2"/>
      <c r="H7" s="1"/>
      <c r="I7" s="1"/>
      <c r="J7" s="2"/>
      <c r="K7" s="2"/>
      <c r="L7" s="1"/>
      <c r="M7" s="1"/>
      <c r="N7" s="1"/>
      <c r="O7" s="1"/>
      <c r="P7" s="1"/>
      <c r="Q7" s="1"/>
      <c r="R7" s="2"/>
      <c r="S7" s="1"/>
      <c r="T7" s="1"/>
      <c r="U7" s="1"/>
      <c r="V7" s="1"/>
      <c r="W7" s="1"/>
      <c r="X7" s="51"/>
      <c r="Y7" s="51"/>
      <c r="Z7" s="1"/>
      <c r="AA7" s="1"/>
      <c r="AB7" s="1"/>
      <c r="AC7" s="1"/>
      <c r="AD7" s="1"/>
      <c r="AE7" s="1"/>
      <c r="AF7" s="1"/>
      <c r="AG7" s="1"/>
    </row>
    <row r="8" spans="1:33" x14ac:dyDescent="0.2">
      <c r="A8" s="1"/>
      <c r="B8" s="1"/>
      <c r="C8" s="1"/>
      <c r="D8" s="1"/>
      <c r="E8" s="1"/>
      <c r="F8" s="2"/>
      <c r="G8" s="2"/>
      <c r="H8" s="1"/>
      <c r="I8" s="1"/>
      <c r="J8" s="2"/>
      <c r="K8" s="2"/>
      <c r="L8" s="1"/>
      <c r="M8" s="1"/>
      <c r="N8" s="1"/>
      <c r="O8" s="1"/>
      <c r="P8" s="1"/>
      <c r="Q8" s="1"/>
      <c r="R8" s="2"/>
      <c r="S8" s="1"/>
      <c r="T8" s="1"/>
      <c r="U8" s="1"/>
      <c r="V8" s="1"/>
      <c r="W8" s="1"/>
      <c r="X8" s="51"/>
      <c r="Y8" s="51"/>
      <c r="Z8" s="1"/>
      <c r="AA8" s="1"/>
      <c r="AB8" s="1"/>
      <c r="AC8" s="1"/>
      <c r="AD8" s="1"/>
      <c r="AE8" s="1"/>
      <c r="AF8" s="1"/>
      <c r="AG8" s="1"/>
    </row>
    <row r="9" spans="1:33" x14ac:dyDescent="0.2">
      <c r="A9" s="1"/>
      <c r="B9" s="1"/>
      <c r="C9" s="1"/>
      <c r="D9" s="1"/>
      <c r="E9" s="1"/>
      <c r="F9" s="2"/>
      <c r="G9" s="2"/>
      <c r="H9" s="1"/>
      <c r="I9" s="1"/>
      <c r="J9" s="2"/>
      <c r="K9" s="2"/>
      <c r="L9" s="1"/>
      <c r="M9" s="1"/>
      <c r="N9" s="1"/>
      <c r="O9" s="1"/>
      <c r="P9" s="1"/>
      <c r="Q9" s="1"/>
      <c r="R9" s="2"/>
      <c r="S9" s="1"/>
      <c r="T9" s="1"/>
      <c r="U9" s="1"/>
      <c r="V9" s="1"/>
      <c r="W9" s="1"/>
      <c r="X9" s="51"/>
      <c r="Y9" s="51"/>
      <c r="Z9" s="1"/>
      <c r="AA9" s="1"/>
      <c r="AB9" s="1"/>
      <c r="AC9" s="1"/>
      <c r="AD9" s="1"/>
      <c r="AE9" s="1"/>
      <c r="AF9" s="1"/>
      <c r="AG9" s="1"/>
    </row>
    <row r="10" spans="1:33" x14ac:dyDescent="0.2">
      <c r="A10" s="6" t="s">
        <v>0</v>
      </c>
      <c r="B10" s="6">
        <v>2016</v>
      </c>
      <c r="C10" s="7">
        <v>20.16</v>
      </c>
      <c r="D10" s="8">
        <v>2017</v>
      </c>
      <c r="E10" s="9">
        <v>20.170000000000002</v>
      </c>
      <c r="F10" s="8">
        <v>2018</v>
      </c>
      <c r="G10" s="9">
        <v>20.18</v>
      </c>
      <c r="H10" s="6">
        <v>2019</v>
      </c>
      <c r="I10" s="7">
        <v>20.190000000000001</v>
      </c>
      <c r="J10" s="10">
        <v>43466</v>
      </c>
      <c r="K10" s="10" t="s">
        <v>19</v>
      </c>
      <c r="L10" s="11">
        <v>43497</v>
      </c>
      <c r="M10" s="11" t="s">
        <v>20</v>
      </c>
      <c r="N10" s="11">
        <v>43525</v>
      </c>
      <c r="O10" s="11" t="s">
        <v>21</v>
      </c>
      <c r="P10" s="11">
        <v>43556</v>
      </c>
      <c r="Q10" s="11" t="s">
        <v>22</v>
      </c>
      <c r="R10" s="10">
        <v>43586</v>
      </c>
      <c r="S10" s="11" t="s">
        <v>30</v>
      </c>
      <c r="T10" s="10">
        <v>43617</v>
      </c>
      <c r="U10" s="11" t="s">
        <v>31</v>
      </c>
      <c r="V10" s="10">
        <v>43647</v>
      </c>
      <c r="W10" s="10" t="s">
        <v>33</v>
      </c>
      <c r="X10" s="10">
        <v>43678</v>
      </c>
      <c r="Y10" s="10" t="s">
        <v>34</v>
      </c>
      <c r="Z10" s="10">
        <v>43709</v>
      </c>
      <c r="AA10" s="10" t="s">
        <v>35</v>
      </c>
      <c r="AB10" s="10">
        <v>43739</v>
      </c>
      <c r="AC10" s="10" t="s">
        <v>36</v>
      </c>
      <c r="AD10" s="10">
        <v>43770</v>
      </c>
      <c r="AE10" s="10" t="s">
        <v>37</v>
      </c>
      <c r="AF10" s="10">
        <v>43800</v>
      </c>
      <c r="AG10" s="10" t="s">
        <v>40</v>
      </c>
    </row>
    <row r="11" spans="1:33" x14ac:dyDescent="0.2">
      <c r="A11" s="12" t="s">
        <v>1</v>
      </c>
      <c r="B11" s="13">
        <v>1410</v>
      </c>
      <c r="C11" s="14">
        <f t="shared" ref="C11:C25" si="0">B11/$B$32</f>
        <v>4.6146293568973984E-2</v>
      </c>
      <c r="D11" s="15">
        <v>1569</v>
      </c>
      <c r="E11" s="16">
        <f>D11/$D$32</f>
        <v>4.2503047541649734E-2</v>
      </c>
      <c r="F11" s="15">
        <v>1871</v>
      </c>
      <c r="G11" s="16">
        <f t="shared" ref="G11:G20" si="1">F11/$F$32</f>
        <v>4.7240317123668128E-2</v>
      </c>
      <c r="H11" s="17">
        <f>J11+L11+N11+P11+R11+T11+V11</f>
        <v>1158</v>
      </c>
      <c r="I11" s="18">
        <f t="shared" ref="I11:I26" si="2">H11/$H$32</f>
        <v>7.7848739495798319E-2</v>
      </c>
      <c r="J11" s="13">
        <v>173</v>
      </c>
      <c r="K11" s="16">
        <f t="shared" ref="K11:K22" si="3">J11/$J$32</f>
        <v>4.5040354074459776E-2</v>
      </c>
      <c r="L11" s="13">
        <v>162</v>
      </c>
      <c r="M11" s="14">
        <f t="shared" ref="M11:M21" si="4">L11/$L$32</f>
        <v>4.3165467625899283E-2</v>
      </c>
      <c r="N11" s="13">
        <v>223</v>
      </c>
      <c r="O11" s="14">
        <f t="shared" ref="O11:O21" si="5">N11/$N$32</f>
        <v>6.0928961748633881E-2</v>
      </c>
      <c r="P11" s="13">
        <v>169</v>
      </c>
      <c r="Q11" s="14">
        <f t="shared" ref="Q11:Q19" si="6">P11/$P$32</f>
        <v>4.6672190002761668E-2</v>
      </c>
      <c r="R11" s="19">
        <v>158</v>
      </c>
      <c r="S11" s="20">
        <f t="shared" ref="S11:S19" si="7">R11/$R$32</f>
        <v>4.4683257918552037E-2</v>
      </c>
      <c r="T11" s="19">
        <v>129</v>
      </c>
      <c r="U11" s="21">
        <v>4.5679886685552409E-2</v>
      </c>
      <c r="V11" s="19">
        <v>144</v>
      </c>
      <c r="W11" s="21">
        <f t="shared" ref="W11:W22" si="8">V11/$V$32</f>
        <v>5.3116931021763188E-2</v>
      </c>
      <c r="X11" s="22">
        <v>121</v>
      </c>
      <c r="Y11" s="23">
        <v>3.9199999999999999E-2</v>
      </c>
      <c r="Z11" s="24">
        <v>100</v>
      </c>
      <c r="AA11" s="25">
        <v>3.0499999999999999E-2</v>
      </c>
      <c r="AB11" s="19">
        <v>122</v>
      </c>
      <c r="AC11" s="21">
        <v>4.2099999999999999E-2</v>
      </c>
      <c r="AD11" s="19">
        <v>114</v>
      </c>
      <c r="AE11" s="21">
        <v>4.6399999999999997E-2</v>
      </c>
      <c r="AF11" s="19">
        <v>173</v>
      </c>
      <c r="AG11" s="21">
        <v>7.2700000000000001E-2</v>
      </c>
    </row>
    <row r="12" spans="1:33" x14ac:dyDescent="0.2">
      <c r="A12" s="12" t="s">
        <v>10</v>
      </c>
      <c r="B12" s="13">
        <v>4924</v>
      </c>
      <c r="C12" s="14">
        <f t="shared" si="0"/>
        <v>0.16115202094583539</v>
      </c>
      <c r="D12" s="15">
        <v>6403</v>
      </c>
      <c r="E12" s="16">
        <f>D12/$D$32</f>
        <v>0.17345252607341188</v>
      </c>
      <c r="F12" s="15">
        <v>7847</v>
      </c>
      <c r="G12" s="16">
        <f t="shared" si="1"/>
        <v>0.19812654648285613</v>
      </c>
      <c r="H12" s="17">
        <f t="shared" ref="H12:H31" si="9">J12+L12+N12+P12+R12+T12+V12</f>
        <v>6414</v>
      </c>
      <c r="I12" s="18">
        <f t="shared" si="2"/>
        <v>0.43119327731092438</v>
      </c>
      <c r="J12" s="13">
        <v>943</v>
      </c>
      <c r="K12" s="16">
        <f t="shared" si="3"/>
        <v>0.24550898203592814</v>
      </c>
      <c r="L12" s="13">
        <v>974</v>
      </c>
      <c r="M12" s="14">
        <f t="shared" si="4"/>
        <v>0.25952571276312286</v>
      </c>
      <c r="N12" s="13">
        <v>741</v>
      </c>
      <c r="O12" s="14">
        <f t="shared" si="5"/>
        <v>0.20245901639344263</v>
      </c>
      <c r="P12" s="13">
        <v>1001</v>
      </c>
      <c r="Q12" s="14">
        <f t="shared" si="6"/>
        <v>0.27644297155481912</v>
      </c>
      <c r="R12" s="19">
        <v>1169</v>
      </c>
      <c r="S12" s="20">
        <f t="shared" si="7"/>
        <v>0.33059954751131221</v>
      </c>
      <c r="T12" s="19">
        <v>800</v>
      </c>
      <c r="U12" s="21">
        <v>0.28328611898016998</v>
      </c>
      <c r="V12" s="19">
        <v>786</v>
      </c>
      <c r="W12" s="21">
        <f t="shared" si="8"/>
        <v>0.28992991516045741</v>
      </c>
      <c r="X12" s="22">
        <v>904</v>
      </c>
      <c r="Y12" s="23">
        <v>0.29310000000000003</v>
      </c>
      <c r="Z12" s="24">
        <v>1181</v>
      </c>
      <c r="AA12" s="25">
        <v>0.36049999999999999</v>
      </c>
      <c r="AB12" s="19">
        <v>732</v>
      </c>
      <c r="AC12" s="21">
        <v>0.25230000000000002</v>
      </c>
      <c r="AD12" s="19">
        <v>538</v>
      </c>
      <c r="AE12" s="21">
        <v>0.21909999999999999</v>
      </c>
      <c r="AF12" s="19">
        <v>497</v>
      </c>
      <c r="AG12" s="21">
        <v>0.20880000000000001</v>
      </c>
    </row>
    <row r="13" spans="1:33" x14ac:dyDescent="0.2">
      <c r="A13" s="12" t="s">
        <v>11</v>
      </c>
      <c r="B13" s="13">
        <v>1212</v>
      </c>
      <c r="C13" s="14">
        <f t="shared" si="0"/>
        <v>3.9666175748649973E-2</v>
      </c>
      <c r="D13" s="15" t="s">
        <v>17</v>
      </c>
      <c r="E13" s="16" t="s">
        <v>17</v>
      </c>
      <c r="F13" s="15">
        <v>1490</v>
      </c>
      <c r="G13" s="16">
        <f t="shared" si="1"/>
        <v>3.7620562541029134E-2</v>
      </c>
      <c r="H13" s="17">
        <f t="shared" si="9"/>
        <v>1175</v>
      </c>
      <c r="I13" s="18">
        <f t="shared" si="2"/>
        <v>7.8991596638655459E-2</v>
      </c>
      <c r="J13" s="13">
        <v>189</v>
      </c>
      <c r="K13" s="16">
        <f t="shared" si="3"/>
        <v>4.9205935954178597E-2</v>
      </c>
      <c r="L13" s="13">
        <v>161</v>
      </c>
      <c r="M13" s="14">
        <f t="shared" si="4"/>
        <v>4.2899014122035707E-2</v>
      </c>
      <c r="N13" s="13">
        <v>179</v>
      </c>
      <c r="O13" s="14">
        <f t="shared" si="5"/>
        <v>4.8907103825136612E-2</v>
      </c>
      <c r="P13" s="13">
        <v>174</v>
      </c>
      <c r="Q13" s="14">
        <f t="shared" si="6"/>
        <v>4.8053024026512015E-2</v>
      </c>
      <c r="R13" s="19">
        <v>154</v>
      </c>
      <c r="S13" s="20">
        <f t="shared" si="7"/>
        <v>4.3552036199095021E-2</v>
      </c>
      <c r="T13" s="19">
        <v>174</v>
      </c>
      <c r="U13" s="21">
        <v>6.1614730878186967E-2</v>
      </c>
      <c r="V13" s="19">
        <v>144</v>
      </c>
      <c r="W13" s="21">
        <f t="shared" si="8"/>
        <v>5.3116931021763188E-2</v>
      </c>
      <c r="X13" s="22">
        <v>172</v>
      </c>
      <c r="Y13" s="23">
        <v>5.5800000000000002E-2</v>
      </c>
      <c r="Z13" s="24">
        <v>163</v>
      </c>
      <c r="AA13" s="25">
        <v>4.9799999999999997E-2</v>
      </c>
      <c r="AB13" s="19">
        <v>158</v>
      </c>
      <c r="AC13" s="21">
        <v>5.45E-2</v>
      </c>
      <c r="AD13" s="19">
        <v>148</v>
      </c>
      <c r="AE13" s="21">
        <v>6.0299999999999999E-2</v>
      </c>
      <c r="AF13" s="19">
        <v>99</v>
      </c>
      <c r="AG13" s="21">
        <v>4.1599999999999998E-2</v>
      </c>
    </row>
    <row r="14" spans="1:33" x14ac:dyDescent="0.2">
      <c r="A14" s="12" t="s">
        <v>12</v>
      </c>
      <c r="B14" s="13">
        <v>972</v>
      </c>
      <c r="C14" s="14">
        <f t="shared" si="0"/>
        <v>3.1811487481590572E-2</v>
      </c>
      <c r="D14" s="15">
        <v>1202</v>
      </c>
      <c r="E14" s="16">
        <f t="shared" ref="E14:E21" si="10">D14/$D$32</f>
        <v>3.2561289448733578E-2</v>
      </c>
      <c r="F14" s="15">
        <v>1160</v>
      </c>
      <c r="G14" s="16">
        <f t="shared" si="1"/>
        <v>2.9288491642680402E-2</v>
      </c>
      <c r="H14" s="17">
        <f t="shared" si="9"/>
        <v>583</v>
      </c>
      <c r="I14" s="18">
        <f t="shared" si="2"/>
        <v>3.9193277310924368E-2</v>
      </c>
      <c r="J14" s="13">
        <v>88</v>
      </c>
      <c r="K14" s="16">
        <f t="shared" si="3"/>
        <v>2.2910700338453528E-2</v>
      </c>
      <c r="L14" s="13">
        <v>100</v>
      </c>
      <c r="M14" s="14">
        <f t="shared" si="4"/>
        <v>2.664535038635758E-2</v>
      </c>
      <c r="N14" s="13">
        <v>99</v>
      </c>
      <c r="O14" s="14">
        <f t="shared" si="5"/>
        <v>2.7049180327868853E-2</v>
      </c>
      <c r="P14" s="13">
        <v>90</v>
      </c>
      <c r="Q14" s="14">
        <f t="shared" si="6"/>
        <v>2.4855012427506214E-2</v>
      </c>
      <c r="R14" s="19">
        <v>73</v>
      </c>
      <c r="S14" s="20">
        <f t="shared" si="7"/>
        <v>2.0644796380090497E-2</v>
      </c>
      <c r="T14" s="19">
        <v>51</v>
      </c>
      <c r="U14" s="21">
        <v>1.8059490084985835E-2</v>
      </c>
      <c r="V14" s="19">
        <v>82</v>
      </c>
      <c r="W14" s="21">
        <f t="shared" si="8"/>
        <v>3.0247141276281815E-2</v>
      </c>
      <c r="X14" s="22">
        <v>67</v>
      </c>
      <c r="Y14" s="23">
        <v>2.1700000000000001E-2</v>
      </c>
      <c r="Z14" s="24">
        <v>97</v>
      </c>
      <c r="AA14" s="25">
        <v>2.9600000000000001E-2</v>
      </c>
      <c r="AB14" s="19">
        <v>68</v>
      </c>
      <c r="AC14" s="21">
        <v>2.3400000000000001E-2</v>
      </c>
      <c r="AD14" s="19">
        <v>77</v>
      </c>
      <c r="AE14" s="21">
        <v>3.1399999999999997E-2</v>
      </c>
      <c r="AF14" s="19">
        <v>87</v>
      </c>
      <c r="AG14" s="21">
        <v>3.6600000000000001E-2</v>
      </c>
    </row>
    <row r="15" spans="1:33" x14ac:dyDescent="0.2">
      <c r="A15" s="12" t="s">
        <v>2</v>
      </c>
      <c r="B15" s="13">
        <v>11055</v>
      </c>
      <c r="C15" s="14">
        <f t="shared" si="0"/>
        <v>0.36180657830142365</v>
      </c>
      <c r="D15" s="15">
        <v>14185</v>
      </c>
      <c r="E15" s="16">
        <f t="shared" si="10"/>
        <v>0.38426114045780846</v>
      </c>
      <c r="F15" s="15">
        <v>15057</v>
      </c>
      <c r="G15" s="16">
        <f t="shared" si="1"/>
        <v>0.38016967126193002</v>
      </c>
      <c r="H15" s="17">
        <f t="shared" si="9"/>
        <v>7116</v>
      </c>
      <c r="I15" s="18">
        <f t="shared" si="2"/>
        <v>0.47838655462184876</v>
      </c>
      <c r="J15" s="13">
        <v>1420</v>
      </c>
      <c r="K15" s="16">
        <f t="shared" si="3"/>
        <v>0.36969539182504557</v>
      </c>
      <c r="L15" s="13">
        <v>1148</v>
      </c>
      <c r="M15" s="14">
        <f t="shared" si="4"/>
        <v>0.305888622435385</v>
      </c>
      <c r="N15" s="13">
        <v>1120</v>
      </c>
      <c r="O15" s="14">
        <f t="shared" si="5"/>
        <v>0.30601092896174864</v>
      </c>
      <c r="P15" s="13">
        <v>1124</v>
      </c>
      <c r="Q15" s="14">
        <f t="shared" si="6"/>
        <v>0.31041148853907763</v>
      </c>
      <c r="R15" s="19">
        <v>892</v>
      </c>
      <c r="S15" s="20">
        <f t="shared" si="7"/>
        <v>0.25226244343891402</v>
      </c>
      <c r="T15" s="19">
        <v>729</v>
      </c>
      <c r="U15" s="21">
        <v>0.25814447592067991</v>
      </c>
      <c r="V15" s="19">
        <v>683</v>
      </c>
      <c r="W15" s="21">
        <f t="shared" si="8"/>
        <v>0.25193655477683513</v>
      </c>
      <c r="X15" s="22">
        <v>868</v>
      </c>
      <c r="Y15" s="23">
        <v>0.28149999999999997</v>
      </c>
      <c r="Z15" s="24">
        <v>803</v>
      </c>
      <c r="AA15" s="25">
        <v>0.24510000000000001</v>
      </c>
      <c r="AB15" s="19">
        <v>826</v>
      </c>
      <c r="AC15" s="21">
        <v>0.28470000000000001</v>
      </c>
      <c r="AD15" s="19">
        <v>645</v>
      </c>
      <c r="AE15" s="21">
        <v>0.26269999999999999</v>
      </c>
      <c r="AF15" s="19">
        <v>608</v>
      </c>
      <c r="AG15" s="21">
        <v>0.2555</v>
      </c>
    </row>
    <row r="16" spans="1:33" x14ac:dyDescent="0.2">
      <c r="A16" s="3" t="s">
        <v>18</v>
      </c>
      <c r="B16" s="13">
        <v>3381</v>
      </c>
      <c r="C16" s="14">
        <f t="shared" si="0"/>
        <v>0.11065292096219931</v>
      </c>
      <c r="D16" s="15">
        <v>3984</v>
      </c>
      <c r="E16" s="16">
        <f t="shared" si="10"/>
        <v>0.10792360828931329</v>
      </c>
      <c r="F16" s="15">
        <v>4018</v>
      </c>
      <c r="G16" s="16">
        <f t="shared" si="1"/>
        <v>0.10144927536231885</v>
      </c>
      <c r="H16" s="17">
        <f t="shared" si="9"/>
        <v>2637</v>
      </c>
      <c r="I16" s="18">
        <f t="shared" si="2"/>
        <v>0.17727731092436974</v>
      </c>
      <c r="J16" s="13">
        <v>345</v>
      </c>
      <c r="K16" s="16">
        <f t="shared" si="3"/>
        <v>8.9820359281437126E-2</v>
      </c>
      <c r="L16" s="13">
        <v>453</v>
      </c>
      <c r="M16" s="14">
        <f t="shared" si="4"/>
        <v>0.12070343725019984</v>
      </c>
      <c r="N16" s="13">
        <v>449</v>
      </c>
      <c r="O16" s="14">
        <f t="shared" si="5"/>
        <v>0.12267759562841531</v>
      </c>
      <c r="P16" s="13">
        <v>390</v>
      </c>
      <c r="Q16" s="14">
        <f t="shared" si="6"/>
        <v>0.10770505385252693</v>
      </c>
      <c r="R16" s="19">
        <v>388</v>
      </c>
      <c r="S16" s="20">
        <f t="shared" si="7"/>
        <v>0.10972850678733032</v>
      </c>
      <c r="T16" s="19">
        <v>335</v>
      </c>
      <c r="U16" s="21">
        <v>0.11862606232294617</v>
      </c>
      <c r="V16" s="19">
        <v>277</v>
      </c>
      <c r="W16" s="21">
        <f t="shared" si="8"/>
        <v>0.10217631870158612</v>
      </c>
      <c r="X16" s="22">
        <v>354</v>
      </c>
      <c r="Y16" s="23">
        <v>0.1148</v>
      </c>
      <c r="Z16" s="24">
        <v>326</v>
      </c>
      <c r="AA16" s="25">
        <v>9.9500000000000005E-2</v>
      </c>
      <c r="AB16" s="19">
        <v>371</v>
      </c>
      <c r="AC16" s="21">
        <v>0.12790000000000001</v>
      </c>
      <c r="AD16" s="19">
        <v>311</v>
      </c>
      <c r="AE16" s="21">
        <v>0.12670000000000001</v>
      </c>
      <c r="AF16" s="19">
        <v>299</v>
      </c>
      <c r="AG16" s="21">
        <v>0.12559999999999999</v>
      </c>
    </row>
    <row r="17" spans="1:34" x14ac:dyDescent="0.2">
      <c r="A17" s="12" t="s">
        <v>3</v>
      </c>
      <c r="B17" s="13">
        <v>853</v>
      </c>
      <c r="C17" s="14">
        <f t="shared" si="0"/>
        <v>2.7916871215840289E-2</v>
      </c>
      <c r="D17" s="15">
        <v>808</v>
      </c>
      <c r="E17" s="16">
        <f t="shared" si="10"/>
        <v>2.1888121359880806E-2</v>
      </c>
      <c r="F17" s="15">
        <v>835</v>
      </c>
      <c r="G17" s="16">
        <f t="shared" si="1"/>
        <v>2.1082664242791496E-2</v>
      </c>
      <c r="H17" s="17">
        <f t="shared" si="9"/>
        <v>440</v>
      </c>
      <c r="I17" s="18">
        <f t="shared" si="2"/>
        <v>2.957983193277311E-2</v>
      </c>
      <c r="J17" s="13">
        <v>68</v>
      </c>
      <c r="K17" s="16">
        <f t="shared" si="3"/>
        <v>1.7703722988804998E-2</v>
      </c>
      <c r="L17" s="13">
        <v>69</v>
      </c>
      <c r="M17" s="14">
        <f t="shared" si="4"/>
        <v>1.838529176658673E-2</v>
      </c>
      <c r="N17" s="13">
        <v>55</v>
      </c>
      <c r="O17" s="14">
        <f t="shared" si="5"/>
        <v>1.5027322404371584E-2</v>
      </c>
      <c r="P17" s="13">
        <v>64</v>
      </c>
      <c r="Q17" s="14">
        <f t="shared" si="6"/>
        <v>1.7674675504004419E-2</v>
      </c>
      <c r="R17" s="19">
        <v>77</v>
      </c>
      <c r="S17" s="20">
        <f t="shared" si="7"/>
        <v>2.177601809954751E-2</v>
      </c>
      <c r="T17" s="19">
        <v>52</v>
      </c>
      <c r="U17" s="21">
        <v>1.8413597733711047E-2</v>
      </c>
      <c r="V17" s="19">
        <v>55</v>
      </c>
      <c r="W17" s="21">
        <f t="shared" si="8"/>
        <v>2.0287716709701219E-2</v>
      </c>
      <c r="X17" s="22">
        <v>58</v>
      </c>
      <c r="Y17" s="23">
        <v>1.8800000000000001E-2</v>
      </c>
      <c r="Z17" s="24">
        <v>55</v>
      </c>
      <c r="AA17" s="25">
        <v>1.6799999999999999E-2</v>
      </c>
      <c r="AB17" s="19">
        <v>50</v>
      </c>
      <c r="AC17" s="21">
        <v>1.72E-2</v>
      </c>
      <c r="AD17" s="19">
        <v>52</v>
      </c>
      <c r="AE17" s="21">
        <v>2.12E-2</v>
      </c>
      <c r="AF17" s="19">
        <v>43</v>
      </c>
      <c r="AG17" s="21">
        <v>1.8100000000000002E-2</v>
      </c>
    </row>
    <row r="18" spans="1:34" x14ac:dyDescent="0.2">
      <c r="A18" s="12" t="s">
        <v>4</v>
      </c>
      <c r="B18" s="13">
        <v>469</v>
      </c>
      <c r="C18" s="14">
        <f t="shared" si="0"/>
        <v>1.5349369988545246E-2</v>
      </c>
      <c r="D18" s="15">
        <v>776</v>
      </c>
      <c r="E18" s="16">
        <f t="shared" si="10"/>
        <v>2.102126506840038E-2</v>
      </c>
      <c r="F18" s="15">
        <v>961</v>
      </c>
      <c r="G18" s="16">
        <f t="shared" si="1"/>
        <v>2.4264000403979195E-2</v>
      </c>
      <c r="H18" s="17">
        <f t="shared" si="9"/>
        <v>470</v>
      </c>
      <c r="I18" s="18">
        <f t="shared" si="2"/>
        <v>3.1596638655462188E-2</v>
      </c>
      <c r="J18" s="13">
        <v>76</v>
      </c>
      <c r="K18" s="16">
        <f t="shared" si="3"/>
        <v>1.9786513928664411E-2</v>
      </c>
      <c r="L18" s="13">
        <v>89</v>
      </c>
      <c r="M18" s="14">
        <f t="shared" si="4"/>
        <v>2.3714361843858247E-2</v>
      </c>
      <c r="N18" s="13">
        <v>119</v>
      </c>
      <c r="O18" s="14">
        <f t="shared" si="5"/>
        <v>3.2513661202185795E-2</v>
      </c>
      <c r="P18" s="13">
        <v>55</v>
      </c>
      <c r="Q18" s="14">
        <f t="shared" si="6"/>
        <v>1.5189174261253798E-2</v>
      </c>
      <c r="R18" s="19">
        <v>52</v>
      </c>
      <c r="S18" s="20">
        <f t="shared" si="7"/>
        <v>1.4705882352941176E-2</v>
      </c>
      <c r="T18" s="19">
        <v>35</v>
      </c>
      <c r="U18" s="21">
        <v>1.2393767705382436E-2</v>
      </c>
      <c r="V18" s="19">
        <v>44</v>
      </c>
      <c r="W18" s="21">
        <f t="shared" si="8"/>
        <v>1.6230173367760975E-2</v>
      </c>
      <c r="X18" s="22">
        <v>34</v>
      </c>
      <c r="Y18" s="23">
        <v>1.0999999999999999E-2</v>
      </c>
      <c r="Z18" s="24">
        <v>63</v>
      </c>
      <c r="AA18" s="25">
        <v>1.9199999999999998E-2</v>
      </c>
      <c r="AB18" s="19">
        <v>45</v>
      </c>
      <c r="AC18" s="21">
        <v>1.55E-2</v>
      </c>
      <c r="AD18" s="19">
        <v>50</v>
      </c>
      <c r="AE18" s="21">
        <v>2.0400000000000001E-2</v>
      </c>
      <c r="AF18" s="19">
        <v>64</v>
      </c>
      <c r="AG18" s="21">
        <v>2.69E-2</v>
      </c>
    </row>
    <row r="19" spans="1:34" x14ac:dyDescent="0.2">
      <c r="A19" s="12" t="s">
        <v>5</v>
      </c>
      <c r="B19" s="13">
        <v>944</v>
      </c>
      <c r="C19" s="14">
        <f t="shared" si="0"/>
        <v>3.0895107183766979E-2</v>
      </c>
      <c r="D19" s="15">
        <v>777</v>
      </c>
      <c r="E19" s="16">
        <f t="shared" si="10"/>
        <v>2.1048354327509143E-2</v>
      </c>
      <c r="F19" s="15">
        <v>605</v>
      </c>
      <c r="G19" s="16">
        <f t="shared" si="1"/>
        <v>1.5275463313639348E-2</v>
      </c>
      <c r="H19" s="17">
        <f t="shared" si="9"/>
        <v>457</v>
      </c>
      <c r="I19" s="18">
        <f t="shared" si="2"/>
        <v>3.0722689075630253E-2</v>
      </c>
      <c r="J19" s="13">
        <v>64</v>
      </c>
      <c r="K19" s="16">
        <f t="shared" si="3"/>
        <v>1.6662327518875295E-2</v>
      </c>
      <c r="L19" s="13">
        <v>63</v>
      </c>
      <c r="M19" s="14">
        <f t="shared" si="4"/>
        <v>1.6786570743405275E-2</v>
      </c>
      <c r="N19" s="13">
        <v>67</v>
      </c>
      <c r="O19" s="14">
        <f t="shared" si="5"/>
        <v>1.8306010928961749E-2</v>
      </c>
      <c r="P19" s="13">
        <v>72</v>
      </c>
      <c r="Q19" s="14">
        <f t="shared" si="6"/>
        <v>1.9884009942004972E-2</v>
      </c>
      <c r="R19" s="19">
        <v>62</v>
      </c>
      <c r="S19" s="20">
        <f t="shared" si="7"/>
        <v>1.7533936651583711E-2</v>
      </c>
      <c r="T19" s="19">
        <v>75</v>
      </c>
      <c r="U19" s="21">
        <v>2.6558073654390935E-2</v>
      </c>
      <c r="V19" s="19">
        <v>54</v>
      </c>
      <c r="W19" s="21">
        <f t="shared" si="8"/>
        <v>1.9918849133161196E-2</v>
      </c>
      <c r="X19" s="22">
        <v>64</v>
      </c>
      <c r="Y19" s="23">
        <v>2.0799999999999999E-2</v>
      </c>
      <c r="Z19" s="24">
        <v>65</v>
      </c>
      <c r="AA19" s="25">
        <v>1.9800000000000002E-2</v>
      </c>
      <c r="AB19" s="19">
        <v>70</v>
      </c>
      <c r="AC19" s="21">
        <v>2.41E-2</v>
      </c>
      <c r="AD19" s="19">
        <v>69</v>
      </c>
      <c r="AE19" s="21">
        <v>2.81E-2</v>
      </c>
      <c r="AF19" s="19">
        <v>65</v>
      </c>
      <c r="AG19" s="21">
        <v>2.7300000000000001E-2</v>
      </c>
    </row>
    <row r="20" spans="1:34" x14ac:dyDescent="0.2">
      <c r="A20" s="26" t="s">
        <v>6</v>
      </c>
      <c r="B20" s="13">
        <v>625</v>
      </c>
      <c r="C20" s="14">
        <f t="shared" si="0"/>
        <v>2.0454917362133857E-2</v>
      </c>
      <c r="D20" s="15">
        <v>633</v>
      </c>
      <c r="E20" s="16">
        <f t="shared" si="10"/>
        <v>1.7147501015847215E-2</v>
      </c>
      <c r="F20" s="15">
        <v>664</v>
      </c>
      <c r="G20" s="16">
        <f t="shared" si="1"/>
        <v>1.6765136595465333E-2</v>
      </c>
      <c r="H20" s="17">
        <f t="shared" si="9"/>
        <v>288</v>
      </c>
      <c r="I20" s="18">
        <f t="shared" si="2"/>
        <v>1.9361344537815125E-2</v>
      </c>
      <c r="J20" s="13">
        <v>40</v>
      </c>
      <c r="K20" s="16">
        <f t="shared" si="3"/>
        <v>1.0413954699297057E-2</v>
      </c>
      <c r="L20" s="13">
        <v>53</v>
      </c>
      <c r="M20" s="14">
        <f t="shared" si="4"/>
        <v>1.4122035704769519E-2</v>
      </c>
      <c r="N20" s="13">
        <v>106</v>
      </c>
      <c r="O20" s="14">
        <f t="shared" si="5"/>
        <v>2.8961748633879781E-2</v>
      </c>
      <c r="P20" s="13"/>
      <c r="Q20" s="14"/>
      <c r="R20" s="19"/>
      <c r="S20" s="20"/>
      <c r="T20" s="19">
        <v>50</v>
      </c>
      <c r="U20" s="21">
        <v>1.7705382436260624E-2</v>
      </c>
      <c r="V20" s="19">
        <v>39</v>
      </c>
      <c r="W20" s="21">
        <f t="shared" si="8"/>
        <v>1.4385835485060863E-2</v>
      </c>
      <c r="X20" s="22">
        <v>45</v>
      </c>
      <c r="Y20" s="23">
        <v>1.46E-2</v>
      </c>
      <c r="Z20" s="24">
        <v>46</v>
      </c>
      <c r="AA20" s="25">
        <v>1.4E-2</v>
      </c>
      <c r="AB20" s="19">
        <v>58</v>
      </c>
      <c r="AC20" s="21">
        <v>0.02</v>
      </c>
      <c r="AD20" s="19">
        <v>60</v>
      </c>
      <c r="AE20" s="21">
        <v>2.4400000000000002E-2</v>
      </c>
      <c r="AF20" s="19">
        <v>54</v>
      </c>
      <c r="AG20" s="21">
        <v>2.2700000000000001E-2</v>
      </c>
    </row>
    <row r="21" spans="1:34" x14ac:dyDescent="0.2">
      <c r="A21" s="26" t="s">
        <v>13</v>
      </c>
      <c r="B21" s="13">
        <v>569</v>
      </c>
      <c r="C21" s="14">
        <f t="shared" si="0"/>
        <v>1.8622156766486663E-2</v>
      </c>
      <c r="D21" s="15">
        <v>657</v>
      </c>
      <c r="E21" s="16">
        <f t="shared" si="10"/>
        <v>1.7797643234457539E-2</v>
      </c>
      <c r="F21" s="15"/>
      <c r="G21" s="16"/>
      <c r="H21" s="17">
        <f t="shared" si="9"/>
        <v>442</v>
      </c>
      <c r="I21" s="18">
        <f t="shared" si="2"/>
        <v>2.9714285714285714E-2</v>
      </c>
      <c r="J21" s="13">
        <v>63</v>
      </c>
      <c r="K21" s="16">
        <f t="shared" si="3"/>
        <v>1.6401978651392868E-2</v>
      </c>
      <c r="L21" s="13">
        <v>56</v>
      </c>
      <c r="M21" s="14">
        <f t="shared" si="4"/>
        <v>1.4921396216360246E-2</v>
      </c>
      <c r="N21" s="13">
        <v>59</v>
      </c>
      <c r="O21" s="14">
        <f t="shared" si="5"/>
        <v>1.6120218579234971E-2</v>
      </c>
      <c r="P21" s="13">
        <v>65</v>
      </c>
      <c r="Q21" s="14">
        <f>P21/$P$32</f>
        <v>1.7950842308754489E-2</v>
      </c>
      <c r="R21" s="19">
        <v>72</v>
      </c>
      <c r="S21" s="20">
        <f>R21/$R$32</f>
        <v>2.0361990950226245E-2</v>
      </c>
      <c r="T21" s="19">
        <v>70</v>
      </c>
      <c r="U21" s="21">
        <v>2.4787535410764873E-2</v>
      </c>
      <c r="V21" s="19">
        <v>57</v>
      </c>
      <c r="W21" s="21">
        <f t="shared" si="8"/>
        <v>2.102545186278126E-2</v>
      </c>
      <c r="X21" s="22">
        <v>64</v>
      </c>
      <c r="Y21" s="23">
        <v>2.0799999999999999E-2</v>
      </c>
      <c r="Z21" s="24">
        <v>65</v>
      </c>
      <c r="AA21" s="25">
        <v>1.9800000000000002E-2</v>
      </c>
      <c r="AB21" s="19">
        <v>60</v>
      </c>
      <c r="AC21" s="21">
        <v>2.07E-2</v>
      </c>
      <c r="AD21" s="19">
        <v>55</v>
      </c>
      <c r="AE21" s="21">
        <v>2.24E-2</v>
      </c>
      <c r="AF21" s="19">
        <v>68</v>
      </c>
      <c r="AG21" s="21">
        <v>2.86E-2</v>
      </c>
    </row>
    <row r="22" spans="1:34" x14ac:dyDescent="0.2">
      <c r="A22" s="26" t="s">
        <v>14</v>
      </c>
      <c r="B22" s="13">
        <v>418</v>
      </c>
      <c r="C22" s="14">
        <f t="shared" si="0"/>
        <v>1.3680248731795124E-2</v>
      </c>
      <c r="D22" s="15"/>
      <c r="E22" s="16"/>
      <c r="F22" s="15"/>
      <c r="G22" s="16"/>
      <c r="H22" s="17">
        <f t="shared" si="9"/>
        <v>166</v>
      </c>
      <c r="I22" s="18">
        <f t="shared" si="2"/>
        <v>1.1159663865546218E-2</v>
      </c>
      <c r="J22" s="13">
        <v>41</v>
      </c>
      <c r="K22" s="16">
        <f t="shared" si="3"/>
        <v>1.0674303566779484E-2</v>
      </c>
      <c r="L22" s="13"/>
      <c r="M22" s="14"/>
      <c r="N22" s="13"/>
      <c r="O22" s="14"/>
      <c r="P22" s="13"/>
      <c r="Q22" s="14"/>
      <c r="R22" s="19">
        <v>45</v>
      </c>
      <c r="S22" s="20">
        <f>R22/$R$32</f>
        <v>1.2726244343891403E-2</v>
      </c>
      <c r="T22" s="19">
        <v>32</v>
      </c>
      <c r="U22" s="21">
        <v>1.1331444759206799E-2</v>
      </c>
      <c r="V22" s="19">
        <v>48</v>
      </c>
      <c r="W22" s="21">
        <f t="shared" si="8"/>
        <v>1.7705643673921061E-2</v>
      </c>
      <c r="X22" s="13"/>
      <c r="Y22" s="27"/>
      <c r="Z22" s="24"/>
      <c r="AA22" s="25"/>
      <c r="AB22" s="19"/>
      <c r="AC22" s="21"/>
      <c r="AD22" s="19"/>
      <c r="AE22" s="21"/>
      <c r="AF22" s="19"/>
      <c r="AG22" s="21"/>
    </row>
    <row r="23" spans="1:34" x14ac:dyDescent="0.2">
      <c r="A23" s="26" t="s">
        <v>15</v>
      </c>
      <c r="B23" s="13">
        <v>416</v>
      </c>
      <c r="C23" s="14">
        <f t="shared" si="0"/>
        <v>1.3614792996236295E-2</v>
      </c>
      <c r="D23" s="15"/>
      <c r="E23" s="16"/>
      <c r="F23" s="15"/>
      <c r="G23" s="16"/>
      <c r="H23" s="17">
        <f t="shared" si="9"/>
        <v>38</v>
      </c>
      <c r="I23" s="18">
        <f t="shared" si="2"/>
        <v>2.5546218487394958E-3</v>
      </c>
      <c r="J23" s="13"/>
      <c r="K23" s="16"/>
      <c r="L23" s="13"/>
      <c r="M23" s="14"/>
      <c r="N23" s="13">
        <v>38</v>
      </c>
      <c r="O23" s="14">
        <f>N23/$N$32</f>
        <v>1.0382513661202186E-2</v>
      </c>
      <c r="P23" s="13"/>
      <c r="Q23" s="14"/>
      <c r="R23" s="19"/>
      <c r="S23" s="20"/>
      <c r="T23" s="19"/>
      <c r="U23" s="19"/>
      <c r="V23" s="19"/>
      <c r="W23" s="21"/>
      <c r="X23" s="13"/>
      <c r="Y23" s="27"/>
      <c r="Z23" s="12"/>
      <c r="AA23" s="12"/>
      <c r="AB23" s="19"/>
      <c r="AC23" s="21"/>
      <c r="AD23" s="19"/>
      <c r="AE23" s="21"/>
      <c r="AF23" s="19"/>
      <c r="AG23" s="21"/>
    </row>
    <row r="24" spans="1:34" x14ac:dyDescent="0.2">
      <c r="A24" s="26" t="s">
        <v>16</v>
      </c>
      <c r="B24" s="13">
        <v>357</v>
      </c>
      <c r="C24" s="14">
        <f t="shared" si="0"/>
        <v>1.1683848797250859E-2</v>
      </c>
      <c r="D24" s="15"/>
      <c r="E24" s="16"/>
      <c r="F24" s="15"/>
      <c r="G24" s="16"/>
      <c r="H24" s="17">
        <f t="shared" si="9"/>
        <v>39</v>
      </c>
      <c r="I24" s="18">
        <f t="shared" si="2"/>
        <v>2.6218487394957983E-3</v>
      </c>
      <c r="J24" s="13"/>
      <c r="K24" s="16"/>
      <c r="L24" s="13"/>
      <c r="M24" s="14"/>
      <c r="N24" s="13"/>
      <c r="O24" s="14"/>
      <c r="P24" s="13"/>
      <c r="Q24" s="14"/>
      <c r="R24" s="19">
        <v>39</v>
      </c>
      <c r="S24" s="20">
        <f>R24/$R$32</f>
        <v>1.1029411764705883E-2</v>
      </c>
      <c r="T24" s="19"/>
      <c r="U24" s="19"/>
      <c r="V24" s="19"/>
      <c r="W24" s="21"/>
      <c r="X24" s="22">
        <v>42</v>
      </c>
      <c r="Y24" s="23">
        <v>1.3599999999999999E-2</v>
      </c>
      <c r="Z24" s="24">
        <v>38</v>
      </c>
      <c r="AA24" s="25">
        <v>1.1599999999999999E-2</v>
      </c>
      <c r="AB24" s="19">
        <v>40</v>
      </c>
      <c r="AC24" s="21">
        <v>1.38E-2</v>
      </c>
      <c r="AD24" s="19">
        <v>33</v>
      </c>
      <c r="AE24" s="21">
        <v>1.34E-2</v>
      </c>
      <c r="AF24" s="19">
        <v>30</v>
      </c>
      <c r="AG24" s="21">
        <v>1.26E-2</v>
      </c>
    </row>
    <row r="25" spans="1:34" x14ac:dyDescent="0.2">
      <c r="A25" s="26" t="s">
        <v>7</v>
      </c>
      <c r="B25" s="13">
        <v>476</v>
      </c>
      <c r="C25" s="14">
        <f t="shared" si="0"/>
        <v>1.5578465063001146E-2</v>
      </c>
      <c r="D25" s="15">
        <v>601</v>
      </c>
      <c r="E25" s="16">
        <f>D25/$D$32</f>
        <v>1.6280644724366789E-2</v>
      </c>
      <c r="F25" s="15">
        <v>589</v>
      </c>
      <c r="G25" s="16">
        <f>F25/$F$32</f>
        <v>1.4871484118567894E-2</v>
      </c>
      <c r="H25" s="17">
        <f t="shared" si="9"/>
        <v>239</v>
      </c>
      <c r="I25" s="18">
        <f t="shared" si="2"/>
        <v>1.6067226890756302E-2</v>
      </c>
      <c r="J25" s="13"/>
      <c r="K25" s="16"/>
      <c r="L25" s="13">
        <v>65</v>
      </c>
      <c r="M25" s="14">
        <f>L25/$L$32</f>
        <v>1.7319477751132427E-2</v>
      </c>
      <c r="N25" s="13">
        <v>90</v>
      </c>
      <c r="O25" s="14">
        <f>N25/$N$32</f>
        <v>2.4590163934426229E-2</v>
      </c>
      <c r="P25" s="13"/>
      <c r="Q25" s="14"/>
      <c r="R25" s="19">
        <v>42</v>
      </c>
      <c r="S25" s="20">
        <f>R25/$R$32</f>
        <v>1.1877828054298642E-2</v>
      </c>
      <c r="T25" s="19">
        <v>42</v>
      </c>
      <c r="U25" s="21">
        <v>1.4872521246458924E-2</v>
      </c>
      <c r="V25" s="19"/>
      <c r="W25" s="21"/>
      <c r="X25" s="13"/>
      <c r="Y25" s="27"/>
      <c r="Z25" s="12"/>
      <c r="AA25" s="12"/>
      <c r="AB25" s="19"/>
      <c r="AC25" s="21"/>
      <c r="AD25" s="19">
        <v>40</v>
      </c>
      <c r="AE25" s="21">
        <v>1.6299999999999999E-2</v>
      </c>
      <c r="AF25" s="19">
        <v>33</v>
      </c>
      <c r="AG25" s="21">
        <v>1.3899999999999999E-2</v>
      </c>
    </row>
    <row r="26" spans="1:34" x14ac:dyDescent="0.2">
      <c r="A26" s="26" t="s">
        <v>23</v>
      </c>
      <c r="B26" s="15"/>
      <c r="C26" s="16"/>
      <c r="D26" s="15"/>
      <c r="E26" s="16"/>
      <c r="F26" s="15"/>
      <c r="G26" s="16"/>
      <c r="H26" s="17">
        <f t="shared" si="9"/>
        <v>48</v>
      </c>
      <c r="I26" s="18">
        <f t="shared" si="2"/>
        <v>3.2268907563025211E-3</v>
      </c>
      <c r="J26" s="13"/>
      <c r="K26" s="16"/>
      <c r="L26" s="13">
        <v>48</v>
      </c>
      <c r="M26" s="14">
        <f>L26/$L$32</f>
        <v>1.2789768185451638E-2</v>
      </c>
      <c r="N26" s="13"/>
      <c r="O26" s="14"/>
      <c r="P26" s="13"/>
      <c r="Q26" s="14"/>
      <c r="R26" s="19"/>
      <c r="S26" s="20"/>
      <c r="T26" s="19"/>
      <c r="U26" s="19"/>
      <c r="V26" s="19"/>
      <c r="W26" s="21"/>
      <c r="X26" s="13"/>
      <c r="Y26" s="27"/>
      <c r="Z26" s="12"/>
      <c r="AA26" s="12"/>
      <c r="AB26" s="19">
        <v>33</v>
      </c>
      <c r="AC26" s="21">
        <v>1.14E-2</v>
      </c>
      <c r="AD26" s="19">
        <v>29</v>
      </c>
      <c r="AE26" s="21">
        <v>1.18E-2</v>
      </c>
      <c r="AF26" s="19"/>
      <c r="AG26" s="21"/>
      <c r="AH26" s="46"/>
    </row>
    <row r="27" spans="1:34" x14ac:dyDescent="0.2">
      <c r="A27" s="26" t="s">
        <v>24</v>
      </c>
      <c r="B27" s="15"/>
      <c r="C27" s="16"/>
      <c r="D27" s="15"/>
      <c r="E27" s="16"/>
      <c r="F27" s="15"/>
      <c r="G27" s="16"/>
      <c r="H27" s="17">
        <f t="shared" si="9"/>
        <v>158</v>
      </c>
      <c r="I27" s="18"/>
      <c r="J27" s="13"/>
      <c r="K27" s="16"/>
      <c r="L27" s="13"/>
      <c r="M27" s="14"/>
      <c r="N27" s="13">
        <v>41</v>
      </c>
      <c r="O27" s="14">
        <f>N27/$N$32</f>
        <v>1.1202185792349727E-2</v>
      </c>
      <c r="P27" s="13">
        <v>45</v>
      </c>
      <c r="Q27" s="14">
        <f>P27/$P$32</f>
        <v>1.2427506213753107E-2</v>
      </c>
      <c r="R27" s="19">
        <v>39</v>
      </c>
      <c r="S27" s="20">
        <f>R27/$R$32</f>
        <v>1.1029411764705883E-2</v>
      </c>
      <c r="T27" s="19"/>
      <c r="U27" s="19"/>
      <c r="V27" s="19">
        <v>33</v>
      </c>
      <c r="W27" s="21">
        <f>V27/$V$32</f>
        <v>1.2172630025820731E-2</v>
      </c>
      <c r="X27" s="22">
        <v>31</v>
      </c>
      <c r="Y27" s="23">
        <v>1.01E-2</v>
      </c>
      <c r="Z27" s="28">
        <v>34</v>
      </c>
      <c r="AA27" s="25">
        <v>1.1599999999999999E-2</v>
      </c>
      <c r="AB27" s="19">
        <v>32</v>
      </c>
      <c r="AC27" s="21">
        <v>1.0999999999999999E-2</v>
      </c>
      <c r="AD27" s="19">
        <v>34</v>
      </c>
      <c r="AE27" s="21">
        <v>1.38E-2</v>
      </c>
      <c r="AF27" s="19">
        <v>36</v>
      </c>
      <c r="AG27" s="21">
        <v>1.5100000000000001E-2</v>
      </c>
    </row>
    <row r="28" spans="1:34" x14ac:dyDescent="0.2">
      <c r="A28" s="26" t="s">
        <v>25</v>
      </c>
      <c r="B28" s="15"/>
      <c r="C28" s="16"/>
      <c r="D28" s="15"/>
      <c r="E28" s="16"/>
      <c r="F28" s="15"/>
      <c r="G28" s="16"/>
      <c r="H28" s="17">
        <f t="shared" si="9"/>
        <v>39</v>
      </c>
      <c r="I28" s="18"/>
      <c r="J28" s="13"/>
      <c r="K28" s="16"/>
      <c r="L28" s="13"/>
      <c r="M28" s="14"/>
      <c r="N28" s="13"/>
      <c r="O28" s="14"/>
      <c r="P28" s="13">
        <v>39</v>
      </c>
      <c r="Q28" s="14">
        <f>P28/$P$32</f>
        <v>1.0770505385252692E-2</v>
      </c>
      <c r="R28" s="19"/>
      <c r="S28" s="20"/>
      <c r="T28" s="19"/>
      <c r="U28" s="19"/>
      <c r="V28" s="19"/>
      <c r="W28" s="21"/>
      <c r="X28" s="13"/>
      <c r="Y28" s="27"/>
      <c r="Z28" s="12"/>
      <c r="AA28" s="12"/>
      <c r="AB28" s="19"/>
      <c r="AC28" s="19"/>
      <c r="AD28" s="19"/>
      <c r="AE28" s="21"/>
      <c r="AF28" s="19">
        <v>29</v>
      </c>
      <c r="AG28" s="21">
        <v>1.2200000000000001E-2</v>
      </c>
    </row>
    <row r="29" spans="1:34" x14ac:dyDescent="0.2">
      <c r="A29" s="26" t="s">
        <v>32</v>
      </c>
      <c r="B29" s="15"/>
      <c r="C29" s="16"/>
      <c r="D29" s="15"/>
      <c r="E29" s="16"/>
      <c r="F29" s="15"/>
      <c r="G29" s="16"/>
      <c r="H29" s="17">
        <f t="shared" si="9"/>
        <v>60</v>
      </c>
      <c r="I29" s="18"/>
      <c r="J29" s="13"/>
      <c r="K29" s="16"/>
      <c r="L29" s="13"/>
      <c r="M29" s="14"/>
      <c r="N29" s="13"/>
      <c r="O29" s="14"/>
      <c r="P29" s="13"/>
      <c r="Q29" s="14"/>
      <c r="R29" s="19"/>
      <c r="S29" s="20"/>
      <c r="T29" s="19">
        <v>30</v>
      </c>
      <c r="U29" s="21">
        <v>1.0623229461756374E-2</v>
      </c>
      <c r="V29" s="19">
        <v>30</v>
      </c>
      <c r="W29" s="21">
        <f>V29/$V$32</f>
        <v>1.1066027296200664E-2</v>
      </c>
      <c r="X29" s="22">
        <v>39</v>
      </c>
      <c r="Y29" s="23">
        <v>1.26E-2</v>
      </c>
      <c r="Z29" s="28">
        <v>35</v>
      </c>
      <c r="AA29" s="25">
        <v>1.1599999999999999E-2</v>
      </c>
      <c r="AB29" s="19"/>
      <c r="AC29" s="19"/>
      <c r="AD29" s="19">
        <v>26</v>
      </c>
      <c r="AE29" s="21">
        <v>1.06E-2</v>
      </c>
      <c r="AF29" s="19">
        <v>26</v>
      </c>
      <c r="AG29" s="21">
        <v>1.09E-2</v>
      </c>
    </row>
    <row r="30" spans="1:34" x14ac:dyDescent="0.2">
      <c r="A30" s="26" t="s">
        <v>39</v>
      </c>
      <c r="B30" s="13"/>
      <c r="C30" s="14"/>
      <c r="D30" s="15"/>
      <c r="E30" s="16"/>
      <c r="F30" s="15"/>
      <c r="G30" s="16"/>
      <c r="H30" s="17"/>
      <c r="I30" s="18"/>
      <c r="J30" s="13"/>
      <c r="K30" s="16"/>
      <c r="L30" s="13"/>
      <c r="M30" s="14"/>
      <c r="N30" s="13"/>
      <c r="O30" s="14"/>
      <c r="P30" s="13"/>
      <c r="Q30" s="14"/>
      <c r="R30" s="19"/>
      <c r="S30" s="20"/>
      <c r="T30" s="19"/>
      <c r="U30" s="29"/>
      <c r="V30" s="19"/>
      <c r="W30" s="21"/>
      <c r="X30" s="19"/>
      <c r="Y30" s="30"/>
      <c r="Z30" s="28"/>
      <c r="AA30" s="25"/>
      <c r="AB30" s="19"/>
      <c r="AC30" s="20"/>
      <c r="AD30" s="19"/>
      <c r="AE30" s="21"/>
      <c r="AF30" s="19">
        <v>29</v>
      </c>
      <c r="AG30" s="21">
        <v>1.2200000000000001E-2</v>
      </c>
    </row>
    <row r="31" spans="1:34" x14ac:dyDescent="0.2">
      <c r="A31" s="26" t="s">
        <v>8</v>
      </c>
      <c r="B31" s="13">
        <v>2474</v>
      </c>
      <c r="C31" s="14">
        <f>B31/$B$32</f>
        <v>8.0968744886270663E-2</v>
      </c>
      <c r="D31" s="15">
        <v>5320</v>
      </c>
      <c r="E31" s="16">
        <f>D31/$D$32</f>
        <v>0.14411485845862115</v>
      </c>
      <c r="F31" s="15">
        <v>4509</v>
      </c>
      <c r="G31" s="16">
        <f>F31/$F$32</f>
        <v>0.11384638691107409</v>
      </c>
      <c r="H31" s="17">
        <f t="shared" si="9"/>
        <v>1979</v>
      </c>
      <c r="I31" s="18">
        <f>H31/$H$32</f>
        <v>0.1330420168067227</v>
      </c>
      <c r="J31" s="13">
        <v>331</v>
      </c>
      <c r="K31" s="16">
        <f>J31/$J$32</f>
        <v>8.6175475136683152E-2</v>
      </c>
      <c r="L31" s="13">
        <v>312</v>
      </c>
      <c r="M31" s="14">
        <f>L31/$L$32</f>
        <v>8.3133493205435657E-2</v>
      </c>
      <c r="N31" s="13">
        <v>274</v>
      </c>
      <c r="O31" s="14">
        <f>N31/$N$32</f>
        <v>7.4863387978142071E-2</v>
      </c>
      <c r="P31" s="13">
        <v>333</v>
      </c>
      <c r="Q31" s="14">
        <f>P31/$P$32</f>
        <v>9.196354598177299E-2</v>
      </c>
      <c r="R31" s="19">
        <v>274</v>
      </c>
      <c r="S31" s="20">
        <f>R31/$R$32</f>
        <v>7.7488687782805432E-2</v>
      </c>
      <c r="T31" s="19">
        <v>220</v>
      </c>
      <c r="U31" s="29">
        <v>7.7899999999999997E-2</v>
      </c>
      <c r="V31" s="19">
        <v>235</v>
      </c>
      <c r="W31" s="21">
        <f>V31/V32</f>
        <v>8.6683880486905202E-2</v>
      </c>
      <c r="X31" s="19">
        <v>221</v>
      </c>
      <c r="Y31" s="30">
        <v>7.1599999999999997E-2</v>
      </c>
      <c r="Z31" s="28">
        <v>205</v>
      </c>
      <c r="AA31" s="25">
        <f>Z31/Z32</f>
        <v>6.2576312576312576E-2</v>
      </c>
      <c r="AB31" s="19">
        <v>236</v>
      </c>
      <c r="AC31" s="20">
        <f>AB31/AB32</f>
        <v>8.1351258186832129E-2</v>
      </c>
      <c r="AD31" s="19">
        <v>174</v>
      </c>
      <c r="AE31" s="21">
        <f>AD31/AD32</f>
        <v>7.0875763747454176E-2</v>
      </c>
      <c r="AF31" s="19">
        <v>140</v>
      </c>
      <c r="AG31" s="21">
        <v>5.8799999999999998E-2</v>
      </c>
    </row>
    <row r="32" spans="1:34" x14ac:dyDescent="0.2">
      <c r="A32" s="31" t="s">
        <v>9</v>
      </c>
      <c r="B32" s="32">
        <v>30555</v>
      </c>
      <c r="C32" s="33">
        <f>SUM(C11:C31)</f>
        <v>0.99999999999999989</v>
      </c>
      <c r="D32" s="34">
        <v>36915</v>
      </c>
      <c r="E32" s="35">
        <f>SUM(E11:E31)</f>
        <v>0.99999999999999989</v>
      </c>
      <c r="F32" s="34">
        <v>39606</v>
      </c>
      <c r="G32" s="35">
        <f>SUM(G11:G31)</f>
        <v>1</v>
      </c>
      <c r="H32" s="36">
        <f t="shared" ref="H32" si="11">J32+L32+N32+P32</f>
        <v>14875</v>
      </c>
      <c r="I32" s="37">
        <f>SUM(I11:I31)</f>
        <v>1.5925378151260505</v>
      </c>
      <c r="J32" s="32">
        <v>3841</v>
      </c>
      <c r="K32" s="38">
        <f>SUM(K11:K31)</f>
        <v>1</v>
      </c>
      <c r="L32" s="32">
        <v>3753</v>
      </c>
      <c r="M32" s="38">
        <f>SUM(M11:M31)</f>
        <v>1</v>
      </c>
      <c r="N32" s="32">
        <v>3660</v>
      </c>
      <c r="O32" s="38">
        <f>SUM(O11:O31)</f>
        <v>1</v>
      </c>
      <c r="P32" s="32">
        <v>3621</v>
      </c>
      <c r="Q32" s="38">
        <f>SUM(Q11:Q31)</f>
        <v>1</v>
      </c>
      <c r="R32" s="34">
        <v>3536</v>
      </c>
      <c r="S32" s="39">
        <f>R32/$R$32</f>
        <v>1</v>
      </c>
      <c r="T32" s="40">
        <f>SUM(T11:T31)</f>
        <v>2824</v>
      </c>
      <c r="U32" s="41">
        <f>SUM(U11:U31)</f>
        <v>0.99999631728045324</v>
      </c>
      <c r="V32" s="40">
        <f>SUM(V11:V31)</f>
        <v>2711</v>
      </c>
      <c r="W32" s="42">
        <f>SUM(W11:W31)</f>
        <v>1</v>
      </c>
      <c r="X32" s="40">
        <v>3084</v>
      </c>
      <c r="Y32" s="42">
        <f>SUM(Y11:Y31)</f>
        <v>1</v>
      </c>
      <c r="Z32" s="40">
        <f>SUM(Z11:Z31)</f>
        <v>3276</v>
      </c>
      <c r="AA32" s="39">
        <f>SUM(AA11:AA31)</f>
        <v>1.0019763125763128</v>
      </c>
      <c r="AB32" s="40">
        <f>SUM(AB11:AB31)</f>
        <v>2901</v>
      </c>
      <c r="AC32" s="41">
        <f>SUM(AC11:AC31)</f>
        <v>0.99995125818683217</v>
      </c>
      <c r="AD32" s="40">
        <v>2455</v>
      </c>
      <c r="AE32" s="47">
        <f>SUM(AE11:AE31)</f>
        <v>0.99987576374745413</v>
      </c>
      <c r="AF32" s="40">
        <f>SUM(AF11:AF31)</f>
        <v>2380</v>
      </c>
      <c r="AG32" s="47">
        <f>SUM(AG11:AG31)</f>
        <v>1.0001000000000002</v>
      </c>
      <c r="AH32" s="45"/>
    </row>
    <row r="33" spans="1:22" x14ac:dyDescent="0.2">
      <c r="H33" s="50" t="s">
        <v>26</v>
      </c>
      <c r="I33" s="50"/>
      <c r="V33" s="44"/>
    </row>
    <row r="34" spans="1:22" x14ac:dyDescent="0.2">
      <c r="A34" s="49" t="s">
        <v>38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</row>
    <row r="35" spans="1:22" x14ac:dyDescent="0.2">
      <c r="A35" s="48" t="s">
        <v>29</v>
      </c>
    </row>
  </sheetData>
  <mergeCells count="2">
    <mergeCell ref="H33:I33"/>
    <mergeCell ref="X1:Y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SMS- DENÚNCIA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SHARLENE DE OLIVEIRA SOUZA GUIDUCCI</cp:lastModifiedBy>
  <dcterms:created xsi:type="dcterms:W3CDTF">2019-01-28T12:32:10Z</dcterms:created>
  <dcterms:modified xsi:type="dcterms:W3CDTF">2020-01-09T11:55:43Z</dcterms:modified>
</cp:coreProperties>
</file>